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0" windowWidth="27795" windowHeight="13350" activeTab="2"/>
  </bookViews>
  <sheets>
    <sheet name="Chart1" sheetId="3" r:id="rId1"/>
    <sheet name="TARIFF BAR GRAPH" sheetId="4" r:id="rId2"/>
    <sheet name="2018_01_23_NEW" sheetId="1" r:id="rId3"/>
  </sheets>
  <calcPr calcId="145621"/>
</workbook>
</file>

<file path=xl/calcChain.xml><?xml version="1.0" encoding="utf-8"?>
<calcChain xmlns="http://schemas.openxmlformats.org/spreadsheetml/2006/main">
  <c r="C285" i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6"/>
  <c r="C287"/>
  <c r="C288"/>
  <c r="C289"/>
  <c r="C3"/>
  <c r="D292" l="1"/>
  <c r="C292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"/>
  <c r="P4" l="1"/>
  <c r="Q4" s="1"/>
  <c r="R4" s="1"/>
  <c r="M2"/>
  <c r="H2" l="1"/>
  <c r="H11" l="1"/>
  <c r="P289" l="1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Q257" s="1"/>
  <c r="R257" s="1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92"/>
  <c r="M96"/>
  <c r="M93"/>
  <c r="M94"/>
  <c r="M95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92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99"/>
  <c r="H98"/>
  <c r="H93"/>
  <c r="H94"/>
  <c r="H95"/>
  <c r="H96"/>
  <c r="H97"/>
  <c r="H92"/>
  <c r="P5"/>
  <c r="Q5" s="1"/>
  <c r="R5" s="1"/>
  <c r="P24"/>
  <c r="Q24" s="1"/>
  <c r="R24" s="1"/>
  <c r="P2"/>
  <c r="Q2" s="1"/>
  <c r="R2" s="1"/>
  <c r="H6"/>
  <c r="H9"/>
  <c r="S257" l="1"/>
  <c r="Q288"/>
  <c r="R288" s="1"/>
  <c r="Q256"/>
  <c r="R256" s="1"/>
  <c r="Q232"/>
  <c r="R232" s="1"/>
  <c r="Q208"/>
  <c r="R208" s="1"/>
  <c r="Q176"/>
  <c r="R176" s="1"/>
  <c r="Q144"/>
  <c r="R144" s="1"/>
  <c r="Q104"/>
  <c r="R104" s="1"/>
  <c r="Q279"/>
  <c r="R279" s="1"/>
  <c r="Q255"/>
  <c r="R255" s="1"/>
  <c r="Q223"/>
  <c r="R223" s="1"/>
  <c r="Q207"/>
  <c r="R207" s="1"/>
  <c r="Q183"/>
  <c r="R183" s="1"/>
  <c r="Q159"/>
  <c r="R159" s="1"/>
  <c r="Q135"/>
  <c r="R135" s="1"/>
  <c r="Q103"/>
  <c r="R103" s="1"/>
  <c r="Q270"/>
  <c r="R270" s="1"/>
  <c r="Q238"/>
  <c r="R238" s="1"/>
  <c r="Q198"/>
  <c r="R198" s="1"/>
  <c r="Q158"/>
  <c r="R158" s="1"/>
  <c r="Q118"/>
  <c r="R118" s="1"/>
  <c r="Q282"/>
  <c r="R282" s="1"/>
  <c r="Q274"/>
  <c r="R274" s="1"/>
  <c r="Q266"/>
  <c r="R266" s="1"/>
  <c r="Q258"/>
  <c r="R258" s="1"/>
  <c r="Q250"/>
  <c r="R250" s="1"/>
  <c r="Q242"/>
  <c r="R242" s="1"/>
  <c r="Q234"/>
  <c r="R234" s="1"/>
  <c r="Q226"/>
  <c r="R226" s="1"/>
  <c r="Q218"/>
  <c r="R218" s="1"/>
  <c r="Q210"/>
  <c r="R210" s="1"/>
  <c r="Q202"/>
  <c r="R202" s="1"/>
  <c r="Q194"/>
  <c r="R194" s="1"/>
  <c r="Q186"/>
  <c r="R186" s="1"/>
  <c r="Q178"/>
  <c r="R178" s="1"/>
  <c r="Q170"/>
  <c r="R170" s="1"/>
  <c r="Q162"/>
  <c r="R162" s="1"/>
  <c r="Q154"/>
  <c r="R154" s="1"/>
  <c r="Q146"/>
  <c r="R146" s="1"/>
  <c r="Q138"/>
  <c r="R138" s="1"/>
  <c r="Q130"/>
  <c r="R130" s="1"/>
  <c r="Q122"/>
  <c r="R122" s="1"/>
  <c r="Q114"/>
  <c r="R114" s="1"/>
  <c r="Q106"/>
  <c r="R106" s="1"/>
  <c r="Q98"/>
  <c r="R98" s="1"/>
  <c r="Q92"/>
  <c r="R92" s="1"/>
  <c r="Q281"/>
  <c r="R281" s="1"/>
  <c r="Q273"/>
  <c r="R273" s="1"/>
  <c r="Q265"/>
  <c r="R265" s="1"/>
  <c r="Q249"/>
  <c r="R249" s="1"/>
  <c r="Q241"/>
  <c r="R241" s="1"/>
  <c r="Q233"/>
  <c r="R233" s="1"/>
  <c r="Q225"/>
  <c r="R225" s="1"/>
  <c r="Q217"/>
  <c r="R217" s="1"/>
  <c r="Q209"/>
  <c r="R209" s="1"/>
  <c r="Q201"/>
  <c r="R201" s="1"/>
  <c r="Q193"/>
  <c r="R193" s="1"/>
  <c r="Q185"/>
  <c r="R185" s="1"/>
  <c r="Q177"/>
  <c r="R177" s="1"/>
  <c r="Q169"/>
  <c r="R169" s="1"/>
  <c r="Q161"/>
  <c r="R161" s="1"/>
  <c r="Q153"/>
  <c r="R153" s="1"/>
  <c r="Q145"/>
  <c r="R145" s="1"/>
  <c r="Q137"/>
  <c r="R137" s="1"/>
  <c r="Q129"/>
  <c r="R129" s="1"/>
  <c r="Q121"/>
  <c r="R121" s="1"/>
  <c r="Q113"/>
  <c r="R113" s="1"/>
  <c r="Q105"/>
  <c r="R105" s="1"/>
  <c r="Q97"/>
  <c r="R97" s="1"/>
  <c r="Q264"/>
  <c r="R264" s="1"/>
  <c r="Q224"/>
  <c r="R224" s="1"/>
  <c r="Q192"/>
  <c r="R192" s="1"/>
  <c r="Q160"/>
  <c r="R160" s="1"/>
  <c r="Q128"/>
  <c r="R128" s="1"/>
  <c r="Q96"/>
  <c r="R96" s="1"/>
  <c r="Q287"/>
  <c r="R287" s="1"/>
  <c r="Q263"/>
  <c r="R263" s="1"/>
  <c r="Q239"/>
  <c r="R239" s="1"/>
  <c r="Q199"/>
  <c r="R199" s="1"/>
  <c r="Q167"/>
  <c r="R167" s="1"/>
  <c r="Q143"/>
  <c r="R143" s="1"/>
  <c r="Q95"/>
  <c r="R95" s="1"/>
  <c r="Q278"/>
  <c r="R278" s="1"/>
  <c r="Q246"/>
  <c r="R246" s="1"/>
  <c r="Q214"/>
  <c r="R214" s="1"/>
  <c r="Q174"/>
  <c r="R174" s="1"/>
  <c r="Q134"/>
  <c r="R134" s="1"/>
  <c r="Q102"/>
  <c r="R102" s="1"/>
  <c r="Q285"/>
  <c r="R285" s="1"/>
  <c r="Q277"/>
  <c r="R277" s="1"/>
  <c r="Q269"/>
  <c r="R269" s="1"/>
  <c r="Q261"/>
  <c r="R261" s="1"/>
  <c r="Q253"/>
  <c r="R253" s="1"/>
  <c r="Q245"/>
  <c r="R245" s="1"/>
  <c r="Q237"/>
  <c r="R237" s="1"/>
  <c r="Q229"/>
  <c r="R229" s="1"/>
  <c r="Q221"/>
  <c r="R221" s="1"/>
  <c r="Q213"/>
  <c r="R213" s="1"/>
  <c r="Q205"/>
  <c r="R205" s="1"/>
  <c r="Q197"/>
  <c r="R197" s="1"/>
  <c r="Q189"/>
  <c r="R189" s="1"/>
  <c r="Q181"/>
  <c r="R181" s="1"/>
  <c r="Q173"/>
  <c r="R173" s="1"/>
  <c r="Q165"/>
  <c r="R165" s="1"/>
  <c r="Q157"/>
  <c r="R157" s="1"/>
  <c r="Q149"/>
  <c r="R149" s="1"/>
  <c r="Q141"/>
  <c r="R141" s="1"/>
  <c r="Q133"/>
  <c r="R133" s="1"/>
  <c r="Q125"/>
  <c r="R125" s="1"/>
  <c r="Q117"/>
  <c r="R117" s="1"/>
  <c r="Q109"/>
  <c r="R109" s="1"/>
  <c r="Q101"/>
  <c r="R101" s="1"/>
  <c r="Q93"/>
  <c r="R93" s="1"/>
  <c r="Q280"/>
  <c r="R280" s="1"/>
  <c r="Q240"/>
  <c r="R240" s="1"/>
  <c r="Q200"/>
  <c r="R200" s="1"/>
  <c r="Q152"/>
  <c r="R152" s="1"/>
  <c r="Q120"/>
  <c r="R120" s="1"/>
  <c r="Q119"/>
  <c r="R119" s="1"/>
  <c r="Q286"/>
  <c r="R286" s="1"/>
  <c r="Q254"/>
  <c r="R254" s="1"/>
  <c r="Q222"/>
  <c r="R222" s="1"/>
  <c r="Q190"/>
  <c r="R190" s="1"/>
  <c r="Q166"/>
  <c r="R166" s="1"/>
  <c r="Q150"/>
  <c r="R150" s="1"/>
  <c r="Q126"/>
  <c r="R126" s="1"/>
  <c r="Q110"/>
  <c r="R110" s="1"/>
  <c r="Q284"/>
  <c r="R284" s="1"/>
  <c r="Q276"/>
  <c r="R276" s="1"/>
  <c r="Q268"/>
  <c r="R268" s="1"/>
  <c r="Q260"/>
  <c r="R260" s="1"/>
  <c r="Q252"/>
  <c r="R252" s="1"/>
  <c r="Q244"/>
  <c r="R244" s="1"/>
  <c r="Q236"/>
  <c r="R236" s="1"/>
  <c r="Q228"/>
  <c r="R228" s="1"/>
  <c r="Q220"/>
  <c r="R220" s="1"/>
  <c r="Q212"/>
  <c r="R212" s="1"/>
  <c r="Q204"/>
  <c r="R204" s="1"/>
  <c r="Q196"/>
  <c r="R196" s="1"/>
  <c r="Q188"/>
  <c r="R188" s="1"/>
  <c r="Q180"/>
  <c r="R180" s="1"/>
  <c r="Q172"/>
  <c r="R172" s="1"/>
  <c r="Q164"/>
  <c r="R164" s="1"/>
  <c r="Q156"/>
  <c r="R156" s="1"/>
  <c r="Q148"/>
  <c r="R148" s="1"/>
  <c r="Q140"/>
  <c r="R140" s="1"/>
  <c r="Q132"/>
  <c r="R132" s="1"/>
  <c r="Q124"/>
  <c r="R124" s="1"/>
  <c r="Q116"/>
  <c r="R116" s="1"/>
  <c r="Q108"/>
  <c r="R108" s="1"/>
  <c r="Q100"/>
  <c r="R100" s="1"/>
  <c r="Q289"/>
  <c r="R289" s="1"/>
  <c r="Q272"/>
  <c r="R272" s="1"/>
  <c r="Q248"/>
  <c r="R248" s="1"/>
  <c r="Q216"/>
  <c r="R216" s="1"/>
  <c r="Q184"/>
  <c r="R184" s="1"/>
  <c r="Q168"/>
  <c r="R168" s="1"/>
  <c r="Q136"/>
  <c r="R136" s="1"/>
  <c r="Q112"/>
  <c r="R112" s="1"/>
  <c r="Q271"/>
  <c r="R271" s="1"/>
  <c r="Q247"/>
  <c r="R247" s="1"/>
  <c r="Q231"/>
  <c r="R231" s="1"/>
  <c r="Q215"/>
  <c r="R215" s="1"/>
  <c r="Q191"/>
  <c r="R191" s="1"/>
  <c r="Q175"/>
  <c r="R175" s="1"/>
  <c r="Q151"/>
  <c r="R151" s="1"/>
  <c r="Q127"/>
  <c r="R127" s="1"/>
  <c r="Q111"/>
  <c r="R111" s="1"/>
  <c r="Q262"/>
  <c r="R262" s="1"/>
  <c r="Q230"/>
  <c r="R230" s="1"/>
  <c r="Q206"/>
  <c r="R206" s="1"/>
  <c r="Q182"/>
  <c r="R182" s="1"/>
  <c r="Q142"/>
  <c r="R142" s="1"/>
  <c r="Q94"/>
  <c r="R94" s="1"/>
  <c r="Q283"/>
  <c r="R283" s="1"/>
  <c r="Q275"/>
  <c r="R275" s="1"/>
  <c r="Q267"/>
  <c r="R267" s="1"/>
  <c r="Q259"/>
  <c r="R259" s="1"/>
  <c r="Q251"/>
  <c r="R251" s="1"/>
  <c r="Q243"/>
  <c r="R243" s="1"/>
  <c r="Q235"/>
  <c r="R235" s="1"/>
  <c r="Q227"/>
  <c r="R227" s="1"/>
  <c r="Q219"/>
  <c r="R219" s="1"/>
  <c r="S211"/>
  <c r="Q211"/>
  <c r="R211" s="1"/>
  <c r="Q203"/>
  <c r="R203" s="1"/>
  <c r="Q195"/>
  <c r="R195" s="1"/>
  <c r="Q187"/>
  <c r="R187" s="1"/>
  <c r="Q179"/>
  <c r="R179" s="1"/>
  <c r="Q171"/>
  <c r="R171" s="1"/>
  <c r="Q163"/>
  <c r="R163" s="1"/>
  <c r="Q155"/>
  <c r="R155" s="1"/>
  <c r="Q147"/>
  <c r="R147" s="1"/>
  <c r="S139"/>
  <c r="Q139"/>
  <c r="R139" s="1"/>
  <c r="Q131"/>
  <c r="R131" s="1"/>
  <c r="Q123"/>
  <c r="R123" s="1"/>
  <c r="Q115"/>
  <c r="R115" s="1"/>
  <c r="Q107"/>
  <c r="R107" s="1"/>
  <c r="S99"/>
  <c r="Q99"/>
  <c r="R99" s="1"/>
  <c r="M91"/>
  <c r="M18"/>
  <c r="H3"/>
  <c r="S235" l="1"/>
  <c r="S131"/>
  <c r="S203"/>
  <c r="S275"/>
  <c r="S171"/>
  <c r="S243"/>
  <c r="S179"/>
  <c r="S147"/>
  <c r="S227"/>
  <c r="S259"/>
  <c r="S115"/>
  <c r="S195"/>
  <c r="S267"/>
  <c r="S163"/>
  <c r="S111"/>
  <c r="S184"/>
  <c r="S156"/>
  <c r="S252"/>
  <c r="S200"/>
  <c r="S165"/>
  <c r="S261"/>
  <c r="S167"/>
  <c r="S192"/>
  <c r="S201"/>
  <c r="S106"/>
  <c r="S234"/>
  <c r="S104"/>
  <c r="S155"/>
  <c r="S107"/>
  <c r="S142"/>
  <c r="S262"/>
  <c r="S175"/>
  <c r="S247"/>
  <c r="S168"/>
  <c r="S272"/>
  <c r="S116"/>
  <c r="S148"/>
  <c r="S180"/>
  <c r="S212"/>
  <c r="S244"/>
  <c r="S276"/>
  <c r="S150"/>
  <c r="S254"/>
  <c r="S152"/>
  <c r="S93"/>
  <c r="S125"/>
  <c r="S157"/>
  <c r="S189"/>
  <c r="S221"/>
  <c r="S253"/>
  <c r="S285"/>
  <c r="S214"/>
  <c r="S143"/>
  <c r="S263"/>
  <c r="S160"/>
  <c r="S97"/>
  <c r="S129"/>
  <c r="S161"/>
  <c r="S193"/>
  <c r="S225"/>
  <c r="S265"/>
  <c r="S98"/>
  <c r="S130"/>
  <c r="S162"/>
  <c r="S194"/>
  <c r="S226"/>
  <c r="S258"/>
  <c r="S118"/>
  <c r="S270"/>
  <c r="S183"/>
  <c r="S279"/>
  <c r="S208"/>
  <c r="S191"/>
  <c r="S124"/>
  <c r="S284"/>
  <c r="S101"/>
  <c r="S229"/>
  <c r="S287"/>
  <c r="S169"/>
  <c r="S273"/>
  <c r="S170"/>
  <c r="S158"/>
  <c r="S232"/>
  <c r="S123"/>
  <c r="S219"/>
  <c r="S283"/>
  <c r="S206"/>
  <c r="S127"/>
  <c r="S215"/>
  <c r="S112"/>
  <c r="S216"/>
  <c r="S100"/>
  <c r="S132"/>
  <c r="S164"/>
  <c r="S196"/>
  <c r="S228"/>
  <c r="S260"/>
  <c r="S110"/>
  <c r="S190"/>
  <c r="S119"/>
  <c r="S240"/>
  <c r="S109"/>
  <c r="S141"/>
  <c r="S173"/>
  <c r="S205"/>
  <c r="S237"/>
  <c r="S269"/>
  <c r="S134"/>
  <c r="S278"/>
  <c r="S199"/>
  <c r="S96"/>
  <c r="S224"/>
  <c r="S113"/>
  <c r="S145"/>
  <c r="S177"/>
  <c r="S209"/>
  <c r="S241"/>
  <c r="S281"/>
  <c r="S114"/>
  <c r="S146"/>
  <c r="S178"/>
  <c r="S210"/>
  <c r="S242"/>
  <c r="S274"/>
  <c r="S198"/>
  <c r="S135"/>
  <c r="S223"/>
  <c r="S144"/>
  <c r="S256"/>
  <c r="S182"/>
  <c r="S289"/>
  <c r="S220"/>
  <c r="S286"/>
  <c r="S197"/>
  <c r="S246"/>
  <c r="S105"/>
  <c r="S233"/>
  <c r="S138"/>
  <c r="S202"/>
  <c r="S266"/>
  <c r="S207"/>
  <c r="S251"/>
  <c r="S271"/>
  <c r="S188"/>
  <c r="S166"/>
  <c r="S133"/>
  <c r="S102"/>
  <c r="S137"/>
  <c r="S103"/>
  <c r="S187"/>
  <c r="S94"/>
  <c r="S230"/>
  <c r="S151"/>
  <c r="S231"/>
  <c r="S136"/>
  <c r="S248"/>
  <c r="S108"/>
  <c r="S140"/>
  <c r="S172"/>
  <c r="S204"/>
  <c r="S236"/>
  <c r="S268"/>
  <c r="S126"/>
  <c r="S222"/>
  <c r="S120"/>
  <c r="S280"/>
  <c r="S117"/>
  <c r="S149"/>
  <c r="S181"/>
  <c r="S213"/>
  <c r="S245"/>
  <c r="S277"/>
  <c r="S174"/>
  <c r="S95"/>
  <c r="S239"/>
  <c r="S128"/>
  <c r="S264"/>
  <c r="S121"/>
  <c r="S153"/>
  <c r="S185"/>
  <c r="S217"/>
  <c r="S249"/>
  <c r="S92"/>
  <c r="S122"/>
  <c r="S154"/>
  <c r="S186"/>
  <c r="S218"/>
  <c r="S250"/>
  <c r="S282"/>
  <c r="S238"/>
  <c r="S159"/>
  <c r="S255"/>
  <c r="S176"/>
  <c r="S288"/>
  <c r="M3"/>
  <c r="M4"/>
  <c r="M5"/>
  <c r="M6"/>
  <c r="M7"/>
  <c r="M8"/>
  <c r="M9"/>
  <c r="M10"/>
  <c r="M11"/>
  <c r="M12"/>
  <c r="M13"/>
  <c r="M14"/>
  <c r="M15"/>
  <c r="M16"/>
  <c r="M17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H8"/>
  <c r="H90"/>
  <c r="H15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4"/>
  <c r="H5"/>
  <c r="H7"/>
  <c r="H10"/>
  <c r="H12"/>
  <c r="H13"/>
  <c r="H14"/>
  <c r="H16"/>
  <c r="H17"/>
  <c r="H18"/>
  <c r="H19"/>
  <c r="H20"/>
  <c r="H21"/>
  <c r="B292" l="1"/>
  <c r="AC2"/>
  <c r="Z2"/>
  <c r="W2"/>
  <c r="T2"/>
  <c r="P8"/>
  <c r="Q8" s="1"/>
  <c r="P9"/>
  <c r="P10"/>
  <c r="P11"/>
  <c r="P12"/>
  <c r="P13"/>
  <c r="P14"/>
  <c r="P15"/>
  <c r="P16"/>
  <c r="P17"/>
  <c r="P18"/>
  <c r="P19"/>
  <c r="P20"/>
  <c r="P21"/>
  <c r="P22"/>
  <c r="P23"/>
  <c r="S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3"/>
  <c r="S5"/>
  <c r="P6"/>
  <c r="P7"/>
  <c r="Q86" l="1"/>
  <c r="R86" s="1"/>
  <c r="Q70"/>
  <c r="R70" s="1"/>
  <c r="Q54"/>
  <c r="R54" s="1"/>
  <c r="Q38"/>
  <c r="R38" s="1"/>
  <c r="Q14"/>
  <c r="R14" s="1"/>
  <c r="Q84"/>
  <c r="R84" s="1"/>
  <c r="Q76"/>
  <c r="R76" s="1"/>
  <c r="Q68"/>
  <c r="R68" s="1"/>
  <c r="Q52"/>
  <c r="R52" s="1"/>
  <c r="Q44"/>
  <c r="R44" s="1"/>
  <c r="Q36"/>
  <c r="R36" s="1"/>
  <c r="Q28"/>
  <c r="R28" s="1"/>
  <c r="Q20"/>
  <c r="R20" s="1"/>
  <c r="Q12"/>
  <c r="R12" s="1"/>
  <c r="Q91"/>
  <c r="R91" s="1"/>
  <c r="Q75"/>
  <c r="R75" s="1"/>
  <c r="Q59"/>
  <c r="R59" s="1"/>
  <c r="Q89"/>
  <c r="R89" s="1"/>
  <c r="Q81"/>
  <c r="R81" s="1"/>
  <c r="Q73"/>
  <c r="R73" s="1"/>
  <c r="Q65"/>
  <c r="R65" s="1"/>
  <c r="Q57"/>
  <c r="R57" s="1"/>
  <c r="Q49"/>
  <c r="R49" s="1"/>
  <c r="Q41"/>
  <c r="R41" s="1"/>
  <c r="Q33"/>
  <c r="R33" s="1"/>
  <c r="Q25"/>
  <c r="R25" s="1"/>
  <c r="Q17"/>
  <c r="R17" s="1"/>
  <c r="Q88"/>
  <c r="R88" s="1"/>
  <c r="Q80"/>
  <c r="R80" s="1"/>
  <c r="Q72"/>
  <c r="R72" s="1"/>
  <c r="Q64"/>
  <c r="R64" s="1"/>
  <c r="Q56"/>
  <c r="R56" s="1"/>
  <c r="Q48"/>
  <c r="R48" s="1"/>
  <c r="Q40"/>
  <c r="R40" s="1"/>
  <c r="Q32"/>
  <c r="R32" s="1"/>
  <c r="Q16"/>
  <c r="R16" s="1"/>
  <c r="S8"/>
  <c r="R8"/>
  <c r="Q7"/>
  <c r="R7" s="1"/>
  <c r="Q87"/>
  <c r="R87" s="1"/>
  <c r="Q79"/>
  <c r="R79" s="1"/>
  <c r="Q71"/>
  <c r="R71" s="1"/>
  <c r="Q63"/>
  <c r="R63" s="1"/>
  <c r="Q55"/>
  <c r="R55" s="1"/>
  <c r="Q47"/>
  <c r="R47" s="1"/>
  <c r="Q39"/>
  <c r="R39" s="1"/>
  <c r="Q31"/>
  <c r="R31" s="1"/>
  <c r="Q23"/>
  <c r="R23" s="1"/>
  <c r="Q15"/>
  <c r="R15" s="1"/>
  <c r="Q6"/>
  <c r="R6" s="1"/>
  <c r="Q30"/>
  <c r="R30" s="1"/>
  <c r="Q85"/>
  <c r="R85" s="1"/>
  <c r="Q77"/>
  <c r="R77" s="1"/>
  <c r="Q69"/>
  <c r="R69" s="1"/>
  <c r="Q61"/>
  <c r="R61" s="1"/>
  <c r="Q53"/>
  <c r="R53" s="1"/>
  <c r="Q45"/>
  <c r="R45" s="1"/>
  <c r="Q37"/>
  <c r="R37" s="1"/>
  <c r="Q29"/>
  <c r="R29" s="1"/>
  <c r="Q21"/>
  <c r="R21" s="1"/>
  <c r="Q13"/>
  <c r="R13" s="1"/>
  <c r="Q3"/>
  <c r="R3" s="1"/>
  <c r="Q60"/>
  <c r="R60" s="1"/>
  <c r="Q82"/>
  <c r="R82" s="1"/>
  <c r="Q78"/>
  <c r="R78" s="1"/>
  <c r="Q62"/>
  <c r="R62" s="1"/>
  <c r="Q46"/>
  <c r="R46" s="1"/>
  <c r="Q22"/>
  <c r="R22" s="1"/>
  <c r="Q83"/>
  <c r="R83" s="1"/>
  <c r="Q67"/>
  <c r="R67" s="1"/>
  <c r="Q51"/>
  <c r="R51" s="1"/>
  <c r="Q43"/>
  <c r="R43" s="1"/>
  <c r="Q35"/>
  <c r="R35" s="1"/>
  <c r="Q27"/>
  <c r="R27" s="1"/>
  <c r="Q19"/>
  <c r="R19" s="1"/>
  <c r="Q11"/>
  <c r="R11" s="1"/>
  <c r="Q90"/>
  <c r="R90" s="1"/>
  <c r="Q74"/>
  <c r="R74" s="1"/>
  <c r="Q66"/>
  <c r="R66" s="1"/>
  <c r="Q58"/>
  <c r="R58" s="1"/>
  <c r="Q50"/>
  <c r="R50" s="1"/>
  <c r="Q42"/>
  <c r="R42" s="1"/>
  <c r="Q34"/>
  <c r="R34" s="1"/>
  <c r="Q26"/>
  <c r="R26" s="1"/>
  <c r="Q18"/>
  <c r="R18" s="1"/>
  <c r="Q10"/>
  <c r="R10" s="1"/>
  <c r="Q9"/>
  <c r="R9" s="1"/>
  <c r="S2"/>
  <c r="S4"/>
  <c r="S11" l="1"/>
  <c r="S22"/>
  <c r="S85"/>
  <c r="S55"/>
  <c r="S32"/>
  <c r="S17"/>
  <c r="S49"/>
  <c r="S81"/>
  <c r="S54"/>
  <c r="S10"/>
  <c r="S18"/>
  <c r="S50"/>
  <c r="S90"/>
  <c r="S35"/>
  <c r="S83"/>
  <c r="S78"/>
  <c r="S13"/>
  <c r="S45"/>
  <c r="S77"/>
  <c r="S15"/>
  <c r="S47"/>
  <c r="S79"/>
  <c r="S16"/>
  <c r="S56"/>
  <c r="S88"/>
  <c r="S41"/>
  <c r="S73"/>
  <c r="S75"/>
  <c r="S28"/>
  <c r="S68"/>
  <c r="S38"/>
  <c r="S58"/>
  <c r="S82"/>
  <c r="S23"/>
  <c r="S64"/>
  <c r="S91"/>
  <c r="S9"/>
  <c r="S34"/>
  <c r="S66"/>
  <c r="S19"/>
  <c r="S51"/>
  <c r="S46"/>
  <c r="S60"/>
  <c r="S29"/>
  <c r="S61"/>
  <c r="S30"/>
  <c r="S31"/>
  <c r="S63"/>
  <c r="S7"/>
  <c r="S40"/>
  <c r="S72"/>
  <c r="S25"/>
  <c r="S57"/>
  <c r="S89"/>
  <c r="S12"/>
  <c r="S44"/>
  <c r="S84"/>
  <c r="S70"/>
  <c r="S21"/>
  <c r="S36"/>
  <c r="S26"/>
  <c r="S43"/>
  <c r="S53"/>
  <c r="S87"/>
  <c r="S76"/>
  <c r="S42"/>
  <c r="S74"/>
  <c r="S27"/>
  <c r="S67"/>
  <c r="S62"/>
  <c r="S3"/>
  <c r="S37"/>
  <c r="S69"/>
  <c r="S6"/>
  <c r="S39"/>
  <c r="S71"/>
  <c r="S48"/>
  <c r="S80"/>
  <c r="S33"/>
  <c r="S65"/>
  <c r="S59"/>
  <c r="S20"/>
  <c r="S52"/>
  <c r="S14"/>
  <c r="S86"/>
  <c r="E292"/>
  <c r="AB2" l="1"/>
  <c r="AA2" s="1"/>
  <c r="AE2"/>
  <c r="AD2" s="1"/>
  <c r="V2"/>
  <c r="U2" s="1"/>
  <c r="Y2"/>
  <c r="X2" s="1"/>
</calcChain>
</file>

<file path=xl/sharedStrings.xml><?xml version="1.0" encoding="utf-8"?>
<sst xmlns="http://schemas.openxmlformats.org/spreadsheetml/2006/main" count="34" uniqueCount="33">
  <si>
    <t>Water flow</t>
  </si>
  <si>
    <t>Mains(phase-1) A</t>
  </si>
  <si>
    <t>Motor Phase -1 (A)</t>
  </si>
  <si>
    <t>Solar Energy(KWH)</t>
  </si>
  <si>
    <t xml:space="preserve">Solar Voltage(V) </t>
  </si>
  <si>
    <t>Solar amps(A)</t>
  </si>
  <si>
    <t>Mains(phase-2) A</t>
  </si>
  <si>
    <t>Mains(phase-3) A</t>
  </si>
  <si>
    <t>Motor Phase -2 (A)</t>
  </si>
  <si>
    <t>Motor Phase -3 (A)</t>
  </si>
  <si>
    <t>Time(H)</t>
  </si>
  <si>
    <t>Tariff66($/Day)</t>
  </si>
  <si>
    <t>Tariff66(Savings)($/Day)</t>
  </si>
  <si>
    <t>Tariff22a($/Day)</t>
  </si>
  <si>
    <t>Tariff22a(Savings)($/Day)</t>
  </si>
  <si>
    <t>Tariff62($/Day)</t>
  </si>
  <si>
    <t>Tariff62(Savings)($/Day)</t>
  </si>
  <si>
    <t>Tariff65($/Day)</t>
  </si>
  <si>
    <t>Tariff65(Savings)($/Day)</t>
  </si>
  <si>
    <t>Tariff66(with solar)($/Day)</t>
  </si>
  <si>
    <t xml:space="preserve"> Energy Mains (KWH)/Day</t>
  </si>
  <si>
    <t xml:space="preserve"> Energy Motor (KWH)/Day</t>
  </si>
  <si>
    <t xml:space="preserve"> Energy Solar (KWH)/Day</t>
  </si>
  <si>
    <t>Tariff22a(with solar)($/Day)</t>
  </si>
  <si>
    <t>Tariff62(with solar)($/Day)</t>
  </si>
  <si>
    <t>Tariff65(with solar)($/Day)</t>
  </si>
  <si>
    <t>Power Mains (KW)</t>
  </si>
  <si>
    <t>ENERGY Mains(KWH)</t>
  </si>
  <si>
    <t>Motor Power (KW)</t>
  </si>
  <si>
    <t>Motor Energy(KWH)</t>
  </si>
  <si>
    <t>Solar Power(KW)</t>
  </si>
  <si>
    <t>Water Volume L/Day</t>
  </si>
  <si>
    <t>Water Volume(L)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</si>
</sst>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/>
            </a:pPr>
            <a:r>
              <a:rPr lang="en-AU" sz="1800" b="1" i="0" u="none" strike="noStrike" baseline="0">
                <a:effectLst/>
              </a:rPr>
              <a:t>Power and Water Volume Graph For </a:t>
            </a:r>
            <a:r>
              <a:rPr lang="en-AU"/>
              <a:t>26/01/2018</a:t>
            </a:r>
          </a:p>
        </c:rich>
      </c:tx>
      <c:layout>
        <c:manualLayout>
          <c:xMode val="edge"/>
          <c:yMode val="edge"/>
          <c:x val="0.17499816838281701"/>
          <c:y val="1.4626866015439327E-2"/>
        </c:manualLayout>
      </c:layout>
    </c:title>
    <c:plotArea>
      <c:layout>
        <c:manualLayout>
          <c:layoutTarget val="inner"/>
          <c:xMode val="edge"/>
          <c:yMode val="edge"/>
          <c:x val="5.5937695881282092E-2"/>
          <c:y val="9.6281468945386514E-2"/>
          <c:w val="0.79125594525799658"/>
          <c:h val="0.67315815426391268"/>
        </c:manualLayout>
      </c:layout>
      <c:scatterChart>
        <c:scatterStyle val="smoothMarker"/>
        <c:ser>
          <c:idx val="1"/>
          <c:order val="1"/>
          <c:tx>
            <c:strRef>
              <c:f>'2018_01_23_NEW'!$G$1</c:f>
              <c:strCache>
                <c:ptCount val="1"/>
                <c:pt idx="0">
                  <c:v>Power Mains (KW)</c:v>
                </c:pt>
              </c:strCache>
            </c:strRef>
          </c:tx>
          <c:marker>
            <c:symbol val="none"/>
          </c:marker>
          <c:xVal>
            <c:numRef>
              <c:f>'2018_01_23_NEW'!$A$2:$A$289</c:f>
              <c:numCache>
                <c:formatCode>h:mm</c:formatCode>
                <c:ptCount val="288"/>
                <c:pt idx="0">
                  <c:v>43124</c:v>
                </c:pt>
                <c:pt idx="1">
                  <c:v>43124.003472222219</c:v>
                </c:pt>
                <c:pt idx="2">
                  <c:v>43124.006944444445</c:v>
                </c:pt>
                <c:pt idx="3">
                  <c:v>43124.010416666664</c:v>
                </c:pt>
                <c:pt idx="4">
                  <c:v>43124.013888888891</c:v>
                </c:pt>
                <c:pt idx="5">
                  <c:v>43124.017361111109</c:v>
                </c:pt>
                <c:pt idx="6">
                  <c:v>43124.020833333336</c:v>
                </c:pt>
                <c:pt idx="7">
                  <c:v>43124.024305555555</c:v>
                </c:pt>
                <c:pt idx="8">
                  <c:v>43124.027777777781</c:v>
                </c:pt>
                <c:pt idx="9">
                  <c:v>43124.03125</c:v>
                </c:pt>
                <c:pt idx="10">
                  <c:v>43124.034722222219</c:v>
                </c:pt>
                <c:pt idx="11">
                  <c:v>43124.038194444445</c:v>
                </c:pt>
                <c:pt idx="12">
                  <c:v>43124.041666666664</c:v>
                </c:pt>
                <c:pt idx="13">
                  <c:v>43124.045138888891</c:v>
                </c:pt>
                <c:pt idx="14">
                  <c:v>43124.048611111109</c:v>
                </c:pt>
                <c:pt idx="15">
                  <c:v>43124.052083333336</c:v>
                </c:pt>
                <c:pt idx="16">
                  <c:v>43124.055555555555</c:v>
                </c:pt>
                <c:pt idx="17">
                  <c:v>43124.059027777781</c:v>
                </c:pt>
                <c:pt idx="18">
                  <c:v>43124.0625</c:v>
                </c:pt>
                <c:pt idx="19">
                  <c:v>43124.065972222219</c:v>
                </c:pt>
                <c:pt idx="20">
                  <c:v>43124.069444444445</c:v>
                </c:pt>
                <c:pt idx="21">
                  <c:v>43124.072916666664</c:v>
                </c:pt>
                <c:pt idx="22">
                  <c:v>43124.076388888891</c:v>
                </c:pt>
                <c:pt idx="23">
                  <c:v>43124.079861111109</c:v>
                </c:pt>
                <c:pt idx="24">
                  <c:v>43124.083333333336</c:v>
                </c:pt>
                <c:pt idx="25">
                  <c:v>43124.086805555555</c:v>
                </c:pt>
                <c:pt idx="26">
                  <c:v>43124.090277777781</c:v>
                </c:pt>
                <c:pt idx="27">
                  <c:v>43124.09375</c:v>
                </c:pt>
                <c:pt idx="28">
                  <c:v>43124.097222222219</c:v>
                </c:pt>
                <c:pt idx="29">
                  <c:v>43124.100694444445</c:v>
                </c:pt>
                <c:pt idx="30">
                  <c:v>43124.104166666664</c:v>
                </c:pt>
                <c:pt idx="31">
                  <c:v>43124.107638888891</c:v>
                </c:pt>
                <c:pt idx="32">
                  <c:v>43124.111111111109</c:v>
                </c:pt>
                <c:pt idx="33">
                  <c:v>43124.114583333336</c:v>
                </c:pt>
                <c:pt idx="34">
                  <c:v>43124.118055555555</c:v>
                </c:pt>
                <c:pt idx="35">
                  <c:v>43124.121527777781</c:v>
                </c:pt>
                <c:pt idx="36">
                  <c:v>43124.125</c:v>
                </c:pt>
                <c:pt idx="37">
                  <c:v>43124.128472222219</c:v>
                </c:pt>
                <c:pt idx="38">
                  <c:v>43124.131944444445</c:v>
                </c:pt>
                <c:pt idx="39">
                  <c:v>43124.135416666664</c:v>
                </c:pt>
                <c:pt idx="40">
                  <c:v>43124.138888888891</c:v>
                </c:pt>
                <c:pt idx="41">
                  <c:v>43124.142361111109</c:v>
                </c:pt>
                <c:pt idx="42">
                  <c:v>43124.145833333336</c:v>
                </c:pt>
                <c:pt idx="43">
                  <c:v>43124.149305555555</c:v>
                </c:pt>
                <c:pt idx="44">
                  <c:v>43124.152777777781</c:v>
                </c:pt>
                <c:pt idx="45">
                  <c:v>43124.15625</c:v>
                </c:pt>
                <c:pt idx="46">
                  <c:v>43124.159722222219</c:v>
                </c:pt>
                <c:pt idx="47">
                  <c:v>43124.163194444445</c:v>
                </c:pt>
                <c:pt idx="48">
                  <c:v>43124.166666666664</c:v>
                </c:pt>
                <c:pt idx="49">
                  <c:v>43124.170138888891</c:v>
                </c:pt>
                <c:pt idx="50">
                  <c:v>43124.173611111109</c:v>
                </c:pt>
                <c:pt idx="51">
                  <c:v>43124.177083333336</c:v>
                </c:pt>
                <c:pt idx="52">
                  <c:v>43124.180555555555</c:v>
                </c:pt>
                <c:pt idx="53">
                  <c:v>43124.184027777781</c:v>
                </c:pt>
                <c:pt idx="54">
                  <c:v>43124.1875</c:v>
                </c:pt>
                <c:pt idx="55">
                  <c:v>43124.190972222219</c:v>
                </c:pt>
                <c:pt idx="56">
                  <c:v>43124.194444444445</c:v>
                </c:pt>
                <c:pt idx="57">
                  <c:v>43124.197916666664</c:v>
                </c:pt>
                <c:pt idx="58">
                  <c:v>43124.201388888891</c:v>
                </c:pt>
                <c:pt idx="59">
                  <c:v>43124.204861111109</c:v>
                </c:pt>
                <c:pt idx="60">
                  <c:v>43124.208333333336</c:v>
                </c:pt>
                <c:pt idx="61">
                  <c:v>43124.211805555555</c:v>
                </c:pt>
                <c:pt idx="62">
                  <c:v>43124.215254629627</c:v>
                </c:pt>
                <c:pt idx="63">
                  <c:v>43124.21875</c:v>
                </c:pt>
                <c:pt idx="64">
                  <c:v>43124.222222222219</c:v>
                </c:pt>
                <c:pt idx="65">
                  <c:v>43124.225694444445</c:v>
                </c:pt>
                <c:pt idx="66">
                  <c:v>43124.229166666664</c:v>
                </c:pt>
                <c:pt idx="67">
                  <c:v>43124.232638888891</c:v>
                </c:pt>
                <c:pt idx="68">
                  <c:v>43124.236111111109</c:v>
                </c:pt>
                <c:pt idx="69">
                  <c:v>43124.239583333336</c:v>
                </c:pt>
                <c:pt idx="70">
                  <c:v>43124.243055555555</c:v>
                </c:pt>
                <c:pt idx="71">
                  <c:v>43124.246527777781</c:v>
                </c:pt>
                <c:pt idx="72">
                  <c:v>43124.25</c:v>
                </c:pt>
                <c:pt idx="73">
                  <c:v>43124.253472222219</c:v>
                </c:pt>
                <c:pt idx="74">
                  <c:v>43124.256944444445</c:v>
                </c:pt>
                <c:pt idx="75">
                  <c:v>43124.260416666664</c:v>
                </c:pt>
                <c:pt idx="76">
                  <c:v>43124.263888888891</c:v>
                </c:pt>
                <c:pt idx="77">
                  <c:v>43124.267361111109</c:v>
                </c:pt>
                <c:pt idx="78">
                  <c:v>43124.270833333336</c:v>
                </c:pt>
                <c:pt idx="79">
                  <c:v>43124.274317129632</c:v>
                </c:pt>
                <c:pt idx="80">
                  <c:v>43124.277777777781</c:v>
                </c:pt>
                <c:pt idx="81">
                  <c:v>43124.28125</c:v>
                </c:pt>
                <c:pt idx="82">
                  <c:v>43124.284722222219</c:v>
                </c:pt>
                <c:pt idx="83">
                  <c:v>43124.288194444445</c:v>
                </c:pt>
                <c:pt idx="84">
                  <c:v>43124.291666666664</c:v>
                </c:pt>
                <c:pt idx="85">
                  <c:v>43124.295138888891</c:v>
                </c:pt>
                <c:pt idx="86">
                  <c:v>43124.298611111109</c:v>
                </c:pt>
                <c:pt idx="87">
                  <c:v>43124.302083333336</c:v>
                </c:pt>
                <c:pt idx="88">
                  <c:v>43124.305555555555</c:v>
                </c:pt>
                <c:pt idx="89">
                  <c:v>43124.309027777781</c:v>
                </c:pt>
                <c:pt idx="90">
                  <c:v>43124.3125</c:v>
                </c:pt>
                <c:pt idx="91">
                  <c:v>43124.315972222219</c:v>
                </c:pt>
                <c:pt idx="92">
                  <c:v>43124.319444444445</c:v>
                </c:pt>
                <c:pt idx="93">
                  <c:v>43124.322916666664</c:v>
                </c:pt>
                <c:pt idx="94">
                  <c:v>43124.326388888891</c:v>
                </c:pt>
                <c:pt idx="95">
                  <c:v>43124.329861111109</c:v>
                </c:pt>
                <c:pt idx="96">
                  <c:v>43124.333333333336</c:v>
                </c:pt>
                <c:pt idx="97">
                  <c:v>43124.336805555555</c:v>
                </c:pt>
                <c:pt idx="98">
                  <c:v>43124.340277777781</c:v>
                </c:pt>
                <c:pt idx="99">
                  <c:v>43124.34375</c:v>
                </c:pt>
                <c:pt idx="100">
                  <c:v>43124.347222222219</c:v>
                </c:pt>
                <c:pt idx="101">
                  <c:v>43124.350694444445</c:v>
                </c:pt>
                <c:pt idx="102">
                  <c:v>43124.354166666664</c:v>
                </c:pt>
                <c:pt idx="103">
                  <c:v>43124.357638888891</c:v>
                </c:pt>
                <c:pt idx="104">
                  <c:v>43124.361111111109</c:v>
                </c:pt>
                <c:pt idx="105">
                  <c:v>43124.364583333336</c:v>
                </c:pt>
                <c:pt idx="106">
                  <c:v>43124.368055555555</c:v>
                </c:pt>
                <c:pt idx="107">
                  <c:v>43124.371527777781</c:v>
                </c:pt>
                <c:pt idx="108">
                  <c:v>43124.375</c:v>
                </c:pt>
                <c:pt idx="109">
                  <c:v>43124.378472222219</c:v>
                </c:pt>
                <c:pt idx="110">
                  <c:v>43124.381944444445</c:v>
                </c:pt>
                <c:pt idx="111">
                  <c:v>43124.385416666664</c:v>
                </c:pt>
                <c:pt idx="112">
                  <c:v>43124.388888888891</c:v>
                </c:pt>
                <c:pt idx="113">
                  <c:v>43124.392361111109</c:v>
                </c:pt>
                <c:pt idx="114">
                  <c:v>43124.395833333336</c:v>
                </c:pt>
                <c:pt idx="115">
                  <c:v>43124.399305555555</c:v>
                </c:pt>
                <c:pt idx="116">
                  <c:v>43124.402777777781</c:v>
                </c:pt>
                <c:pt idx="117">
                  <c:v>43124.40625</c:v>
                </c:pt>
                <c:pt idx="118">
                  <c:v>43124.409722222219</c:v>
                </c:pt>
                <c:pt idx="119">
                  <c:v>43124.413194444445</c:v>
                </c:pt>
                <c:pt idx="120">
                  <c:v>43124.416666666664</c:v>
                </c:pt>
                <c:pt idx="121">
                  <c:v>43124.420138888891</c:v>
                </c:pt>
                <c:pt idx="122">
                  <c:v>43124.423611111109</c:v>
                </c:pt>
                <c:pt idx="123">
                  <c:v>43124.427083333336</c:v>
                </c:pt>
                <c:pt idx="124">
                  <c:v>43124.430555555555</c:v>
                </c:pt>
                <c:pt idx="125">
                  <c:v>43124.434027777781</c:v>
                </c:pt>
                <c:pt idx="126">
                  <c:v>43124.4375</c:v>
                </c:pt>
                <c:pt idx="127">
                  <c:v>43124.440972222219</c:v>
                </c:pt>
                <c:pt idx="128">
                  <c:v>43124.444456018522</c:v>
                </c:pt>
                <c:pt idx="129">
                  <c:v>43124.447916666664</c:v>
                </c:pt>
                <c:pt idx="130">
                  <c:v>43124.451388888891</c:v>
                </c:pt>
                <c:pt idx="131">
                  <c:v>43124.454861111109</c:v>
                </c:pt>
                <c:pt idx="132">
                  <c:v>43124.458333333336</c:v>
                </c:pt>
                <c:pt idx="133">
                  <c:v>43124.461805555555</c:v>
                </c:pt>
                <c:pt idx="134">
                  <c:v>43124.465277777781</c:v>
                </c:pt>
                <c:pt idx="135">
                  <c:v>43124.46875</c:v>
                </c:pt>
                <c:pt idx="136">
                  <c:v>43124.472222222219</c:v>
                </c:pt>
                <c:pt idx="137">
                  <c:v>43124.475694444445</c:v>
                </c:pt>
                <c:pt idx="138">
                  <c:v>43124.479166666664</c:v>
                </c:pt>
                <c:pt idx="139">
                  <c:v>43124.48265046296</c:v>
                </c:pt>
                <c:pt idx="140">
                  <c:v>43124.486111111109</c:v>
                </c:pt>
                <c:pt idx="141">
                  <c:v>43124.489583333336</c:v>
                </c:pt>
                <c:pt idx="142">
                  <c:v>43124.493055555555</c:v>
                </c:pt>
                <c:pt idx="143">
                  <c:v>43124.496527777781</c:v>
                </c:pt>
                <c:pt idx="144">
                  <c:v>43124.5</c:v>
                </c:pt>
                <c:pt idx="145">
                  <c:v>43124.503472222219</c:v>
                </c:pt>
                <c:pt idx="146">
                  <c:v>43124.506944444445</c:v>
                </c:pt>
                <c:pt idx="147">
                  <c:v>43124.510416666664</c:v>
                </c:pt>
                <c:pt idx="148">
                  <c:v>43124.513888888891</c:v>
                </c:pt>
                <c:pt idx="149">
                  <c:v>43124.517361111109</c:v>
                </c:pt>
                <c:pt idx="150">
                  <c:v>43124.520833333336</c:v>
                </c:pt>
                <c:pt idx="151">
                  <c:v>43124.524305555555</c:v>
                </c:pt>
                <c:pt idx="152">
                  <c:v>43124.527777777781</c:v>
                </c:pt>
                <c:pt idx="153">
                  <c:v>43124.53125</c:v>
                </c:pt>
                <c:pt idx="154">
                  <c:v>43124.534733796296</c:v>
                </c:pt>
                <c:pt idx="155">
                  <c:v>43124.538194444445</c:v>
                </c:pt>
                <c:pt idx="156">
                  <c:v>43124.541666666664</c:v>
                </c:pt>
                <c:pt idx="157">
                  <c:v>43124.545138888891</c:v>
                </c:pt>
                <c:pt idx="158">
                  <c:v>43124.548611111109</c:v>
                </c:pt>
                <c:pt idx="159">
                  <c:v>43124.552083333336</c:v>
                </c:pt>
                <c:pt idx="160">
                  <c:v>43124.555555555555</c:v>
                </c:pt>
                <c:pt idx="161">
                  <c:v>43124.559027777781</c:v>
                </c:pt>
                <c:pt idx="162">
                  <c:v>43124.5625</c:v>
                </c:pt>
                <c:pt idx="163">
                  <c:v>43124.565972222219</c:v>
                </c:pt>
                <c:pt idx="164">
                  <c:v>43124.569444444445</c:v>
                </c:pt>
                <c:pt idx="165">
                  <c:v>43124.572916666664</c:v>
                </c:pt>
                <c:pt idx="166">
                  <c:v>43124.576388888891</c:v>
                </c:pt>
                <c:pt idx="167">
                  <c:v>43124.579861111109</c:v>
                </c:pt>
                <c:pt idx="168">
                  <c:v>43124.583333333336</c:v>
                </c:pt>
                <c:pt idx="169">
                  <c:v>43124.586805555555</c:v>
                </c:pt>
                <c:pt idx="170">
                  <c:v>43124.590277777781</c:v>
                </c:pt>
                <c:pt idx="171">
                  <c:v>43124.593761574077</c:v>
                </c:pt>
                <c:pt idx="172">
                  <c:v>43124.597222222219</c:v>
                </c:pt>
                <c:pt idx="173">
                  <c:v>43124.600694444445</c:v>
                </c:pt>
                <c:pt idx="174">
                  <c:v>43124.604166666664</c:v>
                </c:pt>
                <c:pt idx="175">
                  <c:v>43124.607638888891</c:v>
                </c:pt>
                <c:pt idx="176">
                  <c:v>43124.611111111109</c:v>
                </c:pt>
                <c:pt idx="177">
                  <c:v>43124.614583333336</c:v>
                </c:pt>
                <c:pt idx="178">
                  <c:v>43124.618055555555</c:v>
                </c:pt>
                <c:pt idx="179">
                  <c:v>43124.621527777781</c:v>
                </c:pt>
                <c:pt idx="180">
                  <c:v>43124.625</c:v>
                </c:pt>
                <c:pt idx="181">
                  <c:v>43124.628472222219</c:v>
                </c:pt>
                <c:pt idx="182">
                  <c:v>43124.631944444445</c:v>
                </c:pt>
                <c:pt idx="183">
                  <c:v>43124.635416666664</c:v>
                </c:pt>
                <c:pt idx="184">
                  <c:v>43124.638888888891</c:v>
                </c:pt>
                <c:pt idx="185">
                  <c:v>43124.642361111109</c:v>
                </c:pt>
                <c:pt idx="186">
                  <c:v>43124.645833333336</c:v>
                </c:pt>
                <c:pt idx="187">
                  <c:v>43124.649305555555</c:v>
                </c:pt>
                <c:pt idx="188">
                  <c:v>43124.652777777781</c:v>
                </c:pt>
                <c:pt idx="189">
                  <c:v>43124.65625</c:v>
                </c:pt>
                <c:pt idx="190">
                  <c:v>43124.659722222219</c:v>
                </c:pt>
                <c:pt idx="191">
                  <c:v>43124.663194444445</c:v>
                </c:pt>
                <c:pt idx="192">
                  <c:v>43124.666666666664</c:v>
                </c:pt>
                <c:pt idx="193">
                  <c:v>43124.670138888891</c:v>
                </c:pt>
                <c:pt idx="194">
                  <c:v>43124.673611111109</c:v>
                </c:pt>
                <c:pt idx="195">
                  <c:v>43124.677083333336</c:v>
                </c:pt>
                <c:pt idx="196">
                  <c:v>43124.680555555555</c:v>
                </c:pt>
                <c:pt idx="197">
                  <c:v>43124.684027777781</c:v>
                </c:pt>
                <c:pt idx="198">
                  <c:v>43124.6875</c:v>
                </c:pt>
                <c:pt idx="199">
                  <c:v>43124.690972222219</c:v>
                </c:pt>
                <c:pt idx="200">
                  <c:v>43124.694444444445</c:v>
                </c:pt>
                <c:pt idx="201">
                  <c:v>43124.697916666664</c:v>
                </c:pt>
                <c:pt idx="202">
                  <c:v>43124.701388888891</c:v>
                </c:pt>
                <c:pt idx="203">
                  <c:v>43124.704861111109</c:v>
                </c:pt>
                <c:pt idx="204">
                  <c:v>43124.708333333336</c:v>
                </c:pt>
                <c:pt idx="205">
                  <c:v>43124.711805555555</c:v>
                </c:pt>
                <c:pt idx="206">
                  <c:v>43124.715277777781</c:v>
                </c:pt>
                <c:pt idx="207">
                  <c:v>43124.71875</c:v>
                </c:pt>
                <c:pt idx="208">
                  <c:v>43124.722233796296</c:v>
                </c:pt>
                <c:pt idx="209">
                  <c:v>43124.725694444445</c:v>
                </c:pt>
                <c:pt idx="210">
                  <c:v>43124.729166666664</c:v>
                </c:pt>
                <c:pt idx="211">
                  <c:v>43124.732638888891</c:v>
                </c:pt>
                <c:pt idx="212">
                  <c:v>43124.736111111109</c:v>
                </c:pt>
                <c:pt idx="213">
                  <c:v>43124.739583333336</c:v>
                </c:pt>
                <c:pt idx="214">
                  <c:v>43124.743055555555</c:v>
                </c:pt>
                <c:pt idx="215">
                  <c:v>43124.746527777781</c:v>
                </c:pt>
                <c:pt idx="216">
                  <c:v>43124.75</c:v>
                </c:pt>
                <c:pt idx="217">
                  <c:v>43124.753472222219</c:v>
                </c:pt>
                <c:pt idx="218">
                  <c:v>43124.756944444445</c:v>
                </c:pt>
                <c:pt idx="219">
                  <c:v>43124.760416666664</c:v>
                </c:pt>
                <c:pt idx="220">
                  <c:v>43124.76390046296</c:v>
                </c:pt>
                <c:pt idx="221">
                  <c:v>43124.767361111109</c:v>
                </c:pt>
                <c:pt idx="222">
                  <c:v>43124.770833333336</c:v>
                </c:pt>
                <c:pt idx="223">
                  <c:v>43124.774305555555</c:v>
                </c:pt>
                <c:pt idx="224">
                  <c:v>43124.777789351851</c:v>
                </c:pt>
                <c:pt idx="225">
                  <c:v>43124.78125</c:v>
                </c:pt>
                <c:pt idx="226">
                  <c:v>43124.784722222219</c:v>
                </c:pt>
                <c:pt idx="227">
                  <c:v>43124.788194444445</c:v>
                </c:pt>
                <c:pt idx="228">
                  <c:v>43124.791666666664</c:v>
                </c:pt>
                <c:pt idx="229">
                  <c:v>43124.795138888891</c:v>
                </c:pt>
                <c:pt idx="230">
                  <c:v>43124.798611111109</c:v>
                </c:pt>
                <c:pt idx="231">
                  <c:v>43124.802083333336</c:v>
                </c:pt>
                <c:pt idx="232">
                  <c:v>43124.805555555555</c:v>
                </c:pt>
                <c:pt idx="233">
                  <c:v>43124.809027777781</c:v>
                </c:pt>
                <c:pt idx="234">
                  <c:v>43124.8125</c:v>
                </c:pt>
                <c:pt idx="235">
                  <c:v>43124.815972222219</c:v>
                </c:pt>
                <c:pt idx="236">
                  <c:v>43124.819444444445</c:v>
                </c:pt>
                <c:pt idx="237">
                  <c:v>43124.822916666664</c:v>
                </c:pt>
                <c:pt idx="238">
                  <c:v>43124.826388888891</c:v>
                </c:pt>
                <c:pt idx="239">
                  <c:v>43124.829861111109</c:v>
                </c:pt>
                <c:pt idx="240">
                  <c:v>43124.833333333336</c:v>
                </c:pt>
                <c:pt idx="241">
                  <c:v>43124.836805555555</c:v>
                </c:pt>
                <c:pt idx="242">
                  <c:v>43124.840277777781</c:v>
                </c:pt>
                <c:pt idx="243">
                  <c:v>43124.84375</c:v>
                </c:pt>
                <c:pt idx="244">
                  <c:v>43124.847222222219</c:v>
                </c:pt>
                <c:pt idx="245">
                  <c:v>43124.850694444445</c:v>
                </c:pt>
                <c:pt idx="246">
                  <c:v>43124.854166666664</c:v>
                </c:pt>
                <c:pt idx="247">
                  <c:v>43124.857638888891</c:v>
                </c:pt>
                <c:pt idx="248">
                  <c:v>43124.861111111109</c:v>
                </c:pt>
                <c:pt idx="249">
                  <c:v>43124.864583333336</c:v>
                </c:pt>
                <c:pt idx="250">
                  <c:v>43124.868055555555</c:v>
                </c:pt>
                <c:pt idx="251">
                  <c:v>43124.871527777781</c:v>
                </c:pt>
                <c:pt idx="252">
                  <c:v>43124.875011574077</c:v>
                </c:pt>
                <c:pt idx="253">
                  <c:v>43124.878472222219</c:v>
                </c:pt>
                <c:pt idx="254">
                  <c:v>43124.881944444445</c:v>
                </c:pt>
                <c:pt idx="255">
                  <c:v>43124.885416666664</c:v>
                </c:pt>
                <c:pt idx="256">
                  <c:v>43124.888888888891</c:v>
                </c:pt>
                <c:pt idx="257">
                  <c:v>43124.892361111109</c:v>
                </c:pt>
                <c:pt idx="258">
                  <c:v>43124.895833333336</c:v>
                </c:pt>
                <c:pt idx="259">
                  <c:v>43124.899305555555</c:v>
                </c:pt>
                <c:pt idx="260">
                  <c:v>43124.902777777781</c:v>
                </c:pt>
                <c:pt idx="261">
                  <c:v>43124.90625</c:v>
                </c:pt>
                <c:pt idx="262">
                  <c:v>43124.909722222219</c:v>
                </c:pt>
                <c:pt idx="263">
                  <c:v>43124.913194444445</c:v>
                </c:pt>
                <c:pt idx="264">
                  <c:v>43124.916666666664</c:v>
                </c:pt>
                <c:pt idx="265">
                  <c:v>43124.920138888891</c:v>
                </c:pt>
                <c:pt idx="266">
                  <c:v>43124.923611111109</c:v>
                </c:pt>
                <c:pt idx="267">
                  <c:v>43124.927083333336</c:v>
                </c:pt>
                <c:pt idx="268">
                  <c:v>43124.930555555555</c:v>
                </c:pt>
                <c:pt idx="269">
                  <c:v>43124.934027777781</c:v>
                </c:pt>
                <c:pt idx="270">
                  <c:v>43124.9375</c:v>
                </c:pt>
                <c:pt idx="271">
                  <c:v>43124.940972222219</c:v>
                </c:pt>
                <c:pt idx="272">
                  <c:v>43124.944444444445</c:v>
                </c:pt>
                <c:pt idx="273">
                  <c:v>43124.947916666664</c:v>
                </c:pt>
                <c:pt idx="274">
                  <c:v>43124.951388888891</c:v>
                </c:pt>
                <c:pt idx="275">
                  <c:v>43124.954861111109</c:v>
                </c:pt>
                <c:pt idx="276">
                  <c:v>43124.958333333336</c:v>
                </c:pt>
                <c:pt idx="277">
                  <c:v>43124.961817129632</c:v>
                </c:pt>
                <c:pt idx="278">
                  <c:v>43124.965277777781</c:v>
                </c:pt>
                <c:pt idx="279">
                  <c:v>43124.96875</c:v>
                </c:pt>
                <c:pt idx="280">
                  <c:v>43124.972222222219</c:v>
                </c:pt>
                <c:pt idx="281">
                  <c:v>43124.975694444445</c:v>
                </c:pt>
                <c:pt idx="282">
                  <c:v>43124.979166666664</c:v>
                </c:pt>
                <c:pt idx="283">
                  <c:v>43124.982638888891</c:v>
                </c:pt>
                <c:pt idx="284">
                  <c:v>43124.986111111109</c:v>
                </c:pt>
                <c:pt idx="285">
                  <c:v>43124.989583333336</c:v>
                </c:pt>
                <c:pt idx="286">
                  <c:v>43124.993055555555</c:v>
                </c:pt>
                <c:pt idx="287">
                  <c:v>43124.996539351851</c:v>
                </c:pt>
              </c:numCache>
            </c:numRef>
          </c:xVal>
          <c:yVal>
            <c:numRef>
              <c:f>'2018_01_23_NEW'!$G:$G</c:f>
              <c:numCache>
                <c:formatCode>General</c:formatCode>
                <c:ptCount val="1048576"/>
                <c:pt idx="0">
                  <c:v>0</c:v>
                </c:pt>
                <c:pt idx="1">
                  <c:v>9.5396159999999994E-2</c:v>
                </c:pt>
                <c:pt idx="2">
                  <c:v>0.15637728000000001</c:v>
                </c:pt>
                <c:pt idx="3">
                  <c:v>5.7282960000000001E-2</c:v>
                </c:pt>
                <c:pt idx="4">
                  <c:v>8.7773520000000008E-2</c:v>
                </c:pt>
                <c:pt idx="5">
                  <c:v>7.2528239999999994E-2</c:v>
                </c:pt>
                <c:pt idx="6">
                  <c:v>9.5396159999999994E-2</c:v>
                </c:pt>
                <c:pt idx="7">
                  <c:v>4.9660320000000001E-2</c:v>
                </c:pt>
                <c:pt idx="8">
                  <c:v>2.6792400000000001E-2</c:v>
                </c:pt>
                <c:pt idx="9">
                  <c:v>0.11826408000000001</c:v>
                </c:pt>
                <c:pt idx="10">
                  <c:v>1.1547120000000001E-2</c:v>
                </c:pt>
                <c:pt idx="11">
                  <c:v>0</c:v>
                </c:pt>
                <c:pt idx="12">
                  <c:v>0</c:v>
                </c:pt>
                <c:pt idx="13">
                  <c:v>2.6792400000000001E-2</c:v>
                </c:pt>
                <c:pt idx="14">
                  <c:v>3.9244799999999993E-3</c:v>
                </c:pt>
                <c:pt idx="15">
                  <c:v>0</c:v>
                </c:pt>
                <c:pt idx="16">
                  <c:v>0</c:v>
                </c:pt>
                <c:pt idx="17">
                  <c:v>3.9244799999999993E-3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3.9244799999999993E-3</c:v>
                </c:pt>
                <c:pt idx="109">
                  <c:v>3.9244799999999993E-3</c:v>
                </c:pt>
                <c:pt idx="110">
                  <c:v>3.9244799999999993E-3</c:v>
                </c:pt>
                <c:pt idx="111">
                  <c:v>1.1547120000000001E-2</c:v>
                </c:pt>
                <c:pt idx="112">
                  <c:v>1.1547120000000001E-2</c:v>
                </c:pt>
                <c:pt idx="113">
                  <c:v>1.9169760000000001E-2</c:v>
                </c:pt>
                <c:pt idx="114">
                  <c:v>2.6792400000000001E-2</c:v>
                </c:pt>
                <c:pt idx="115">
                  <c:v>2.6792400000000001E-2</c:v>
                </c:pt>
                <c:pt idx="116">
                  <c:v>2.6792400000000001E-2</c:v>
                </c:pt>
                <c:pt idx="117">
                  <c:v>3.4415040000000001E-2</c:v>
                </c:pt>
                <c:pt idx="118">
                  <c:v>3.4415040000000001E-2</c:v>
                </c:pt>
                <c:pt idx="119">
                  <c:v>4.2037680000000001E-2</c:v>
                </c:pt>
                <c:pt idx="120">
                  <c:v>4.2037680000000001E-2</c:v>
                </c:pt>
                <c:pt idx="121">
                  <c:v>4.2037680000000001E-2</c:v>
                </c:pt>
                <c:pt idx="122">
                  <c:v>6.4905600000000008E-2</c:v>
                </c:pt>
                <c:pt idx="123">
                  <c:v>12.223243200000001</c:v>
                </c:pt>
                <c:pt idx="124">
                  <c:v>12.573887999999998</c:v>
                </c:pt>
                <c:pt idx="125">
                  <c:v>14.34234</c:v>
                </c:pt>
                <c:pt idx="126">
                  <c:v>0.12981120000000002</c:v>
                </c:pt>
                <c:pt idx="127">
                  <c:v>12.6729792</c:v>
                </c:pt>
                <c:pt idx="128">
                  <c:v>5.7973581599999999</c:v>
                </c:pt>
                <c:pt idx="129">
                  <c:v>8.0150880000000008E-2</c:v>
                </c:pt>
                <c:pt idx="130">
                  <c:v>6.4905600000000008E-2</c:v>
                </c:pt>
                <c:pt idx="131">
                  <c:v>0.11456592</c:v>
                </c:pt>
                <c:pt idx="132">
                  <c:v>0.22520736</c:v>
                </c:pt>
                <c:pt idx="133">
                  <c:v>0.30905640000000001</c:v>
                </c:pt>
                <c:pt idx="134">
                  <c:v>20.791094399999999</c:v>
                </c:pt>
                <c:pt idx="135">
                  <c:v>0.19471679999999997</c:v>
                </c:pt>
                <c:pt idx="136">
                  <c:v>5.1113203199999999</c:v>
                </c:pt>
                <c:pt idx="137">
                  <c:v>0.19471679999999997</c:v>
                </c:pt>
                <c:pt idx="138">
                  <c:v>1.1856604799999999</c:v>
                </c:pt>
                <c:pt idx="139">
                  <c:v>0.23283000000000001</c:v>
                </c:pt>
                <c:pt idx="140">
                  <c:v>0.44626392000000004</c:v>
                </c:pt>
                <c:pt idx="141">
                  <c:v>0.2709432</c:v>
                </c:pt>
                <c:pt idx="142">
                  <c:v>25.547620800000001</c:v>
                </c:pt>
                <c:pt idx="143">
                  <c:v>26.157434400000003</c:v>
                </c:pt>
                <c:pt idx="144">
                  <c:v>0.72830184000000009</c:v>
                </c:pt>
                <c:pt idx="145">
                  <c:v>0.55298088000000001</c:v>
                </c:pt>
                <c:pt idx="146">
                  <c:v>0.54535823999999988</c:v>
                </c:pt>
                <c:pt idx="147">
                  <c:v>0.65969783999999998</c:v>
                </c:pt>
                <c:pt idx="148">
                  <c:v>0.41577335999999998</c:v>
                </c:pt>
                <c:pt idx="149">
                  <c:v>0.99509471999999999</c:v>
                </c:pt>
                <c:pt idx="150">
                  <c:v>0.6673204800000001</c:v>
                </c:pt>
                <c:pt idx="151">
                  <c:v>0.63682992000000005</c:v>
                </c:pt>
                <c:pt idx="152">
                  <c:v>0.75116951999999992</c:v>
                </c:pt>
                <c:pt idx="153">
                  <c:v>0.64445255999999995</c:v>
                </c:pt>
                <c:pt idx="154">
                  <c:v>22.8873216</c:v>
                </c:pt>
                <c:pt idx="155">
                  <c:v>9.6391680000000015</c:v>
                </c:pt>
                <c:pt idx="156">
                  <c:v>0.68256576000000002</c:v>
                </c:pt>
                <c:pt idx="157">
                  <c:v>0.65207519999999997</c:v>
                </c:pt>
                <c:pt idx="158">
                  <c:v>0.62920728000000004</c:v>
                </c:pt>
                <c:pt idx="159">
                  <c:v>0.65207544000000006</c:v>
                </c:pt>
                <c:pt idx="160">
                  <c:v>0.66732072000000009</c:v>
                </c:pt>
                <c:pt idx="161">
                  <c:v>0.94173599999999991</c:v>
                </c:pt>
                <c:pt idx="162">
                  <c:v>0.73592447999999999</c:v>
                </c:pt>
                <c:pt idx="163">
                  <c:v>0.75116976000000002</c:v>
                </c:pt>
                <c:pt idx="164">
                  <c:v>0.7969056000000001</c:v>
                </c:pt>
                <c:pt idx="165">
                  <c:v>0.68256600000000001</c:v>
                </c:pt>
                <c:pt idx="166">
                  <c:v>0.65969783999999998</c:v>
                </c:pt>
                <c:pt idx="167">
                  <c:v>13.4962272</c:v>
                </c:pt>
                <c:pt idx="168">
                  <c:v>0.82739616000000005</c:v>
                </c:pt>
                <c:pt idx="169">
                  <c:v>0.69018840000000004</c:v>
                </c:pt>
                <c:pt idx="170">
                  <c:v>0.65969783999999998</c:v>
                </c:pt>
                <c:pt idx="171">
                  <c:v>0.64445255999999995</c:v>
                </c:pt>
                <c:pt idx="172">
                  <c:v>0.64445255999999995</c:v>
                </c:pt>
                <c:pt idx="173">
                  <c:v>1.1932828799999997</c:v>
                </c:pt>
                <c:pt idx="174">
                  <c:v>0.64445255999999995</c:v>
                </c:pt>
                <c:pt idx="175">
                  <c:v>0.62920728000000004</c:v>
                </c:pt>
                <c:pt idx="176">
                  <c:v>0.62158463999999991</c:v>
                </c:pt>
                <c:pt idx="177">
                  <c:v>0.60633935999999999</c:v>
                </c:pt>
                <c:pt idx="178">
                  <c:v>0.59109408000000008</c:v>
                </c:pt>
                <c:pt idx="179">
                  <c:v>0.57584880000000005</c:v>
                </c:pt>
                <c:pt idx="180">
                  <c:v>0.56060352000000013</c:v>
                </c:pt>
                <c:pt idx="181">
                  <c:v>0.61396200000000001</c:v>
                </c:pt>
                <c:pt idx="182">
                  <c:v>0.57584880000000005</c:v>
                </c:pt>
                <c:pt idx="183">
                  <c:v>0.56060352000000013</c:v>
                </c:pt>
                <c:pt idx="184">
                  <c:v>0.55298088000000001</c:v>
                </c:pt>
                <c:pt idx="185">
                  <c:v>0.53011295999999997</c:v>
                </c:pt>
                <c:pt idx="186">
                  <c:v>0.53773559999999998</c:v>
                </c:pt>
                <c:pt idx="187">
                  <c:v>0.53011295999999997</c:v>
                </c:pt>
                <c:pt idx="188">
                  <c:v>0.52249055999999994</c:v>
                </c:pt>
                <c:pt idx="189">
                  <c:v>0.51486792000000003</c:v>
                </c:pt>
                <c:pt idx="190">
                  <c:v>0.49199976000000006</c:v>
                </c:pt>
                <c:pt idx="191">
                  <c:v>0.49199976000000006</c:v>
                </c:pt>
                <c:pt idx="192">
                  <c:v>0.49199999999999994</c:v>
                </c:pt>
                <c:pt idx="193">
                  <c:v>0.46150919999999995</c:v>
                </c:pt>
                <c:pt idx="194">
                  <c:v>0.46150919999999995</c:v>
                </c:pt>
                <c:pt idx="195">
                  <c:v>0.46913184000000002</c:v>
                </c:pt>
                <c:pt idx="196">
                  <c:v>0.46150919999999995</c:v>
                </c:pt>
                <c:pt idx="197">
                  <c:v>0.44626392000000004</c:v>
                </c:pt>
                <c:pt idx="198">
                  <c:v>0.43864128000000002</c:v>
                </c:pt>
                <c:pt idx="199">
                  <c:v>2.5196227200000001</c:v>
                </c:pt>
                <c:pt idx="200">
                  <c:v>7.7868671999999988</c:v>
                </c:pt>
                <c:pt idx="201">
                  <c:v>7.9012055999999991</c:v>
                </c:pt>
                <c:pt idx="202">
                  <c:v>15.821133600000001</c:v>
                </c:pt>
                <c:pt idx="203">
                  <c:v>13.031246399999999</c:v>
                </c:pt>
                <c:pt idx="204">
                  <c:v>16.766339999999996</c:v>
                </c:pt>
                <c:pt idx="205">
                  <c:v>17.932603199999999</c:v>
                </c:pt>
                <c:pt idx="206">
                  <c:v>25.273209599999998</c:v>
                </c:pt>
                <c:pt idx="207">
                  <c:v>29.046412799999999</c:v>
                </c:pt>
                <c:pt idx="208">
                  <c:v>30.090715199999998</c:v>
                </c:pt>
                <c:pt idx="209">
                  <c:v>28.268906399999999</c:v>
                </c:pt>
                <c:pt idx="210">
                  <c:v>33.0330552</c:v>
                </c:pt>
                <c:pt idx="211">
                  <c:v>33.9706416</c:v>
                </c:pt>
                <c:pt idx="212">
                  <c:v>32.369887200000001</c:v>
                </c:pt>
                <c:pt idx="213">
                  <c:v>34.892980800000004</c:v>
                </c:pt>
                <c:pt idx="214">
                  <c:v>37.278866399999998</c:v>
                </c:pt>
                <c:pt idx="215">
                  <c:v>37.4846808</c:v>
                </c:pt>
                <c:pt idx="216">
                  <c:v>36.569963999999999</c:v>
                </c:pt>
                <c:pt idx="217">
                  <c:v>39.222640800000001</c:v>
                </c:pt>
                <c:pt idx="218">
                  <c:v>38.696678399999996</c:v>
                </c:pt>
                <c:pt idx="219">
                  <c:v>36.9282264</c:v>
                </c:pt>
                <c:pt idx="220">
                  <c:v>39.7333584</c:v>
                </c:pt>
                <c:pt idx="221">
                  <c:v>40.465132799999999</c:v>
                </c:pt>
                <c:pt idx="222">
                  <c:v>40.861509600000005</c:v>
                </c:pt>
                <c:pt idx="223">
                  <c:v>40.991095199999997</c:v>
                </c:pt>
                <c:pt idx="224">
                  <c:v>42.637584000000004</c:v>
                </c:pt>
                <c:pt idx="225">
                  <c:v>38.704303200000005</c:v>
                </c:pt>
                <c:pt idx="226">
                  <c:v>38.117356799999996</c:v>
                </c:pt>
                <c:pt idx="227">
                  <c:v>42.896755200000001</c:v>
                </c:pt>
                <c:pt idx="228">
                  <c:v>42.294566399999994</c:v>
                </c:pt>
                <c:pt idx="229">
                  <c:v>40.144980000000004</c:v>
                </c:pt>
                <c:pt idx="230">
                  <c:v>39.809584799999996</c:v>
                </c:pt>
                <c:pt idx="231">
                  <c:v>38.803394400000002</c:v>
                </c:pt>
                <c:pt idx="232">
                  <c:v>42.904377599999997</c:v>
                </c:pt>
                <c:pt idx="233">
                  <c:v>40.312679999999993</c:v>
                </c:pt>
                <c:pt idx="234">
                  <c:v>39.939167999999995</c:v>
                </c:pt>
                <c:pt idx="235">
                  <c:v>41.608528800000002</c:v>
                </c:pt>
                <c:pt idx="236">
                  <c:v>41.860077599999997</c:v>
                </c:pt>
                <c:pt idx="237">
                  <c:v>40.587093600000003</c:v>
                </c:pt>
                <c:pt idx="238">
                  <c:v>39.901056000000004</c:v>
                </c:pt>
                <c:pt idx="239">
                  <c:v>41.997283199999998</c:v>
                </c:pt>
                <c:pt idx="240">
                  <c:v>42.454644000000002</c:v>
                </c:pt>
                <c:pt idx="241">
                  <c:v>37.377960000000002</c:v>
                </c:pt>
                <c:pt idx="242">
                  <c:v>39.131171999999999</c:v>
                </c:pt>
                <c:pt idx="243">
                  <c:v>41.661885599999998</c:v>
                </c:pt>
                <c:pt idx="244">
                  <c:v>43.3846056</c:v>
                </c:pt>
                <c:pt idx="245">
                  <c:v>41.67713040000001</c:v>
                </c:pt>
                <c:pt idx="246">
                  <c:v>41.608528800000002</c:v>
                </c:pt>
                <c:pt idx="247">
                  <c:v>41.090188799999993</c:v>
                </c:pt>
                <c:pt idx="248">
                  <c:v>39.840074400000006</c:v>
                </c:pt>
                <c:pt idx="249">
                  <c:v>41.677132800000003</c:v>
                </c:pt>
                <c:pt idx="250">
                  <c:v>0.7969056000000001</c:v>
                </c:pt>
                <c:pt idx="251">
                  <c:v>0.48437736000000009</c:v>
                </c:pt>
                <c:pt idx="252">
                  <c:v>0.36241487999999999</c:v>
                </c:pt>
                <c:pt idx="253">
                  <c:v>0.28618847999999997</c:v>
                </c:pt>
                <c:pt idx="254">
                  <c:v>0.23652816000000002</c:v>
                </c:pt>
                <c:pt idx="255">
                  <c:v>0.18316968000000003</c:v>
                </c:pt>
                <c:pt idx="256">
                  <c:v>0.16399991999999999</c:v>
                </c:pt>
                <c:pt idx="257">
                  <c:v>0.10301879999999999</c:v>
                </c:pt>
                <c:pt idx="258">
                  <c:v>0.14113200000000001</c:v>
                </c:pt>
                <c:pt idx="259">
                  <c:v>9.5396159999999994E-2</c:v>
                </c:pt>
                <c:pt idx="260">
                  <c:v>6.4905600000000008E-2</c:v>
                </c:pt>
                <c:pt idx="261">
                  <c:v>6.4905600000000008E-2</c:v>
                </c:pt>
                <c:pt idx="262">
                  <c:v>7.2528239999999994E-2</c:v>
                </c:pt>
                <c:pt idx="263">
                  <c:v>5.7282960000000001E-2</c:v>
                </c:pt>
                <c:pt idx="264">
                  <c:v>2.6792400000000001E-2</c:v>
                </c:pt>
                <c:pt idx="265">
                  <c:v>1.1547120000000001E-2</c:v>
                </c:pt>
                <c:pt idx="266">
                  <c:v>1.1547120000000001E-2</c:v>
                </c:pt>
                <c:pt idx="267">
                  <c:v>1.9169760000000001E-2</c:v>
                </c:pt>
                <c:pt idx="268">
                  <c:v>0</c:v>
                </c:pt>
                <c:pt idx="269">
                  <c:v>0</c:v>
                </c:pt>
                <c:pt idx="270">
                  <c:v>0.12588672000000001</c:v>
                </c:pt>
                <c:pt idx="271">
                  <c:v>0</c:v>
                </c:pt>
                <c:pt idx="272">
                  <c:v>3.9244799999999993E-3</c:v>
                </c:pt>
                <c:pt idx="273">
                  <c:v>0</c:v>
                </c:pt>
                <c:pt idx="274">
                  <c:v>1.1547120000000001E-2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'2018_01_23_NEW'!$L$1</c:f>
              <c:strCache>
                <c:ptCount val="1"/>
                <c:pt idx="0">
                  <c:v>Motor Power (KW)</c:v>
                </c:pt>
              </c:strCache>
            </c:strRef>
          </c:tx>
          <c:marker>
            <c:symbol val="none"/>
          </c:marker>
          <c:xVal>
            <c:numRef>
              <c:f>'2018_01_23_NEW'!$A$2:$A$289</c:f>
              <c:numCache>
                <c:formatCode>h:mm</c:formatCode>
                <c:ptCount val="288"/>
                <c:pt idx="0">
                  <c:v>43124</c:v>
                </c:pt>
                <c:pt idx="1">
                  <c:v>43124.003472222219</c:v>
                </c:pt>
                <c:pt idx="2">
                  <c:v>43124.006944444445</c:v>
                </c:pt>
                <c:pt idx="3">
                  <c:v>43124.010416666664</c:v>
                </c:pt>
                <c:pt idx="4">
                  <c:v>43124.013888888891</c:v>
                </c:pt>
                <c:pt idx="5">
                  <c:v>43124.017361111109</c:v>
                </c:pt>
                <c:pt idx="6">
                  <c:v>43124.020833333336</c:v>
                </c:pt>
                <c:pt idx="7">
                  <c:v>43124.024305555555</c:v>
                </c:pt>
                <c:pt idx="8">
                  <c:v>43124.027777777781</c:v>
                </c:pt>
                <c:pt idx="9">
                  <c:v>43124.03125</c:v>
                </c:pt>
                <c:pt idx="10">
                  <c:v>43124.034722222219</c:v>
                </c:pt>
                <c:pt idx="11">
                  <c:v>43124.038194444445</c:v>
                </c:pt>
                <c:pt idx="12">
                  <c:v>43124.041666666664</c:v>
                </c:pt>
                <c:pt idx="13">
                  <c:v>43124.045138888891</c:v>
                </c:pt>
                <c:pt idx="14">
                  <c:v>43124.048611111109</c:v>
                </c:pt>
                <c:pt idx="15">
                  <c:v>43124.052083333336</c:v>
                </c:pt>
                <c:pt idx="16">
                  <c:v>43124.055555555555</c:v>
                </c:pt>
                <c:pt idx="17">
                  <c:v>43124.059027777781</c:v>
                </c:pt>
                <c:pt idx="18">
                  <c:v>43124.0625</c:v>
                </c:pt>
                <c:pt idx="19">
                  <c:v>43124.065972222219</c:v>
                </c:pt>
                <c:pt idx="20">
                  <c:v>43124.069444444445</c:v>
                </c:pt>
                <c:pt idx="21">
                  <c:v>43124.072916666664</c:v>
                </c:pt>
                <c:pt idx="22">
                  <c:v>43124.076388888891</c:v>
                </c:pt>
                <c:pt idx="23">
                  <c:v>43124.079861111109</c:v>
                </c:pt>
                <c:pt idx="24">
                  <c:v>43124.083333333336</c:v>
                </c:pt>
                <c:pt idx="25">
                  <c:v>43124.086805555555</c:v>
                </c:pt>
                <c:pt idx="26">
                  <c:v>43124.090277777781</c:v>
                </c:pt>
                <c:pt idx="27">
                  <c:v>43124.09375</c:v>
                </c:pt>
                <c:pt idx="28">
                  <c:v>43124.097222222219</c:v>
                </c:pt>
                <c:pt idx="29">
                  <c:v>43124.100694444445</c:v>
                </c:pt>
                <c:pt idx="30">
                  <c:v>43124.104166666664</c:v>
                </c:pt>
                <c:pt idx="31">
                  <c:v>43124.107638888891</c:v>
                </c:pt>
                <c:pt idx="32">
                  <c:v>43124.111111111109</c:v>
                </c:pt>
                <c:pt idx="33">
                  <c:v>43124.114583333336</c:v>
                </c:pt>
                <c:pt idx="34">
                  <c:v>43124.118055555555</c:v>
                </c:pt>
                <c:pt idx="35">
                  <c:v>43124.121527777781</c:v>
                </c:pt>
                <c:pt idx="36">
                  <c:v>43124.125</c:v>
                </c:pt>
                <c:pt idx="37">
                  <c:v>43124.128472222219</c:v>
                </c:pt>
                <c:pt idx="38">
                  <c:v>43124.131944444445</c:v>
                </c:pt>
                <c:pt idx="39">
                  <c:v>43124.135416666664</c:v>
                </c:pt>
                <c:pt idx="40">
                  <c:v>43124.138888888891</c:v>
                </c:pt>
                <c:pt idx="41">
                  <c:v>43124.142361111109</c:v>
                </c:pt>
                <c:pt idx="42">
                  <c:v>43124.145833333336</c:v>
                </c:pt>
                <c:pt idx="43">
                  <c:v>43124.149305555555</c:v>
                </c:pt>
                <c:pt idx="44">
                  <c:v>43124.152777777781</c:v>
                </c:pt>
                <c:pt idx="45">
                  <c:v>43124.15625</c:v>
                </c:pt>
                <c:pt idx="46">
                  <c:v>43124.159722222219</c:v>
                </c:pt>
                <c:pt idx="47">
                  <c:v>43124.163194444445</c:v>
                </c:pt>
                <c:pt idx="48">
                  <c:v>43124.166666666664</c:v>
                </c:pt>
                <c:pt idx="49">
                  <c:v>43124.170138888891</c:v>
                </c:pt>
                <c:pt idx="50">
                  <c:v>43124.173611111109</c:v>
                </c:pt>
                <c:pt idx="51">
                  <c:v>43124.177083333336</c:v>
                </c:pt>
                <c:pt idx="52">
                  <c:v>43124.180555555555</c:v>
                </c:pt>
                <c:pt idx="53">
                  <c:v>43124.184027777781</c:v>
                </c:pt>
                <c:pt idx="54">
                  <c:v>43124.1875</c:v>
                </c:pt>
                <c:pt idx="55">
                  <c:v>43124.190972222219</c:v>
                </c:pt>
                <c:pt idx="56">
                  <c:v>43124.194444444445</c:v>
                </c:pt>
                <c:pt idx="57">
                  <c:v>43124.197916666664</c:v>
                </c:pt>
                <c:pt idx="58">
                  <c:v>43124.201388888891</c:v>
                </c:pt>
                <c:pt idx="59">
                  <c:v>43124.204861111109</c:v>
                </c:pt>
                <c:pt idx="60">
                  <c:v>43124.208333333336</c:v>
                </c:pt>
                <c:pt idx="61">
                  <c:v>43124.211805555555</c:v>
                </c:pt>
                <c:pt idx="62">
                  <c:v>43124.215254629627</c:v>
                </c:pt>
                <c:pt idx="63">
                  <c:v>43124.21875</c:v>
                </c:pt>
                <c:pt idx="64">
                  <c:v>43124.222222222219</c:v>
                </c:pt>
                <c:pt idx="65">
                  <c:v>43124.225694444445</c:v>
                </c:pt>
                <c:pt idx="66">
                  <c:v>43124.229166666664</c:v>
                </c:pt>
                <c:pt idx="67">
                  <c:v>43124.232638888891</c:v>
                </c:pt>
                <c:pt idx="68">
                  <c:v>43124.236111111109</c:v>
                </c:pt>
                <c:pt idx="69">
                  <c:v>43124.239583333336</c:v>
                </c:pt>
                <c:pt idx="70">
                  <c:v>43124.243055555555</c:v>
                </c:pt>
                <c:pt idx="71">
                  <c:v>43124.246527777781</c:v>
                </c:pt>
                <c:pt idx="72">
                  <c:v>43124.25</c:v>
                </c:pt>
                <c:pt idx="73">
                  <c:v>43124.253472222219</c:v>
                </c:pt>
                <c:pt idx="74">
                  <c:v>43124.256944444445</c:v>
                </c:pt>
                <c:pt idx="75">
                  <c:v>43124.260416666664</c:v>
                </c:pt>
                <c:pt idx="76">
                  <c:v>43124.263888888891</c:v>
                </c:pt>
                <c:pt idx="77">
                  <c:v>43124.267361111109</c:v>
                </c:pt>
                <c:pt idx="78">
                  <c:v>43124.270833333336</c:v>
                </c:pt>
                <c:pt idx="79">
                  <c:v>43124.274317129632</c:v>
                </c:pt>
                <c:pt idx="80">
                  <c:v>43124.277777777781</c:v>
                </c:pt>
                <c:pt idx="81">
                  <c:v>43124.28125</c:v>
                </c:pt>
                <c:pt idx="82">
                  <c:v>43124.284722222219</c:v>
                </c:pt>
                <c:pt idx="83">
                  <c:v>43124.288194444445</c:v>
                </c:pt>
                <c:pt idx="84">
                  <c:v>43124.291666666664</c:v>
                </c:pt>
                <c:pt idx="85">
                  <c:v>43124.295138888891</c:v>
                </c:pt>
                <c:pt idx="86">
                  <c:v>43124.298611111109</c:v>
                </c:pt>
                <c:pt idx="87">
                  <c:v>43124.302083333336</c:v>
                </c:pt>
                <c:pt idx="88">
                  <c:v>43124.305555555555</c:v>
                </c:pt>
                <c:pt idx="89">
                  <c:v>43124.309027777781</c:v>
                </c:pt>
                <c:pt idx="90">
                  <c:v>43124.3125</c:v>
                </c:pt>
                <c:pt idx="91">
                  <c:v>43124.315972222219</c:v>
                </c:pt>
                <c:pt idx="92">
                  <c:v>43124.319444444445</c:v>
                </c:pt>
                <c:pt idx="93">
                  <c:v>43124.322916666664</c:v>
                </c:pt>
                <c:pt idx="94">
                  <c:v>43124.326388888891</c:v>
                </c:pt>
                <c:pt idx="95">
                  <c:v>43124.329861111109</c:v>
                </c:pt>
                <c:pt idx="96">
                  <c:v>43124.333333333336</c:v>
                </c:pt>
                <c:pt idx="97">
                  <c:v>43124.336805555555</c:v>
                </c:pt>
                <c:pt idx="98">
                  <c:v>43124.340277777781</c:v>
                </c:pt>
                <c:pt idx="99">
                  <c:v>43124.34375</c:v>
                </c:pt>
                <c:pt idx="100">
                  <c:v>43124.347222222219</c:v>
                </c:pt>
                <c:pt idx="101">
                  <c:v>43124.350694444445</c:v>
                </c:pt>
                <c:pt idx="102">
                  <c:v>43124.354166666664</c:v>
                </c:pt>
                <c:pt idx="103">
                  <c:v>43124.357638888891</c:v>
                </c:pt>
                <c:pt idx="104">
                  <c:v>43124.361111111109</c:v>
                </c:pt>
                <c:pt idx="105">
                  <c:v>43124.364583333336</c:v>
                </c:pt>
                <c:pt idx="106">
                  <c:v>43124.368055555555</c:v>
                </c:pt>
                <c:pt idx="107">
                  <c:v>43124.371527777781</c:v>
                </c:pt>
                <c:pt idx="108">
                  <c:v>43124.375</c:v>
                </c:pt>
                <c:pt idx="109">
                  <c:v>43124.378472222219</c:v>
                </c:pt>
                <c:pt idx="110">
                  <c:v>43124.381944444445</c:v>
                </c:pt>
                <c:pt idx="111">
                  <c:v>43124.385416666664</c:v>
                </c:pt>
                <c:pt idx="112">
                  <c:v>43124.388888888891</c:v>
                </c:pt>
                <c:pt idx="113">
                  <c:v>43124.392361111109</c:v>
                </c:pt>
                <c:pt idx="114">
                  <c:v>43124.395833333336</c:v>
                </c:pt>
                <c:pt idx="115">
                  <c:v>43124.399305555555</c:v>
                </c:pt>
                <c:pt idx="116">
                  <c:v>43124.402777777781</c:v>
                </c:pt>
                <c:pt idx="117">
                  <c:v>43124.40625</c:v>
                </c:pt>
                <c:pt idx="118">
                  <c:v>43124.409722222219</c:v>
                </c:pt>
                <c:pt idx="119">
                  <c:v>43124.413194444445</c:v>
                </c:pt>
                <c:pt idx="120">
                  <c:v>43124.416666666664</c:v>
                </c:pt>
                <c:pt idx="121">
                  <c:v>43124.420138888891</c:v>
                </c:pt>
                <c:pt idx="122">
                  <c:v>43124.423611111109</c:v>
                </c:pt>
                <c:pt idx="123">
                  <c:v>43124.427083333336</c:v>
                </c:pt>
                <c:pt idx="124">
                  <c:v>43124.430555555555</c:v>
                </c:pt>
                <c:pt idx="125">
                  <c:v>43124.434027777781</c:v>
                </c:pt>
                <c:pt idx="126">
                  <c:v>43124.4375</c:v>
                </c:pt>
                <c:pt idx="127">
                  <c:v>43124.440972222219</c:v>
                </c:pt>
                <c:pt idx="128">
                  <c:v>43124.444456018522</c:v>
                </c:pt>
                <c:pt idx="129">
                  <c:v>43124.447916666664</c:v>
                </c:pt>
                <c:pt idx="130">
                  <c:v>43124.451388888891</c:v>
                </c:pt>
                <c:pt idx="131">
                  <c:v>43124.454861111109</c:v>
                </c:pt>
                <c:pt idx="132">
                  <c:v>43124.458333333336</c:v>
                </c:pt>
                <c:pt idx="133">
                  <c:v>43124.461805555555</c:v>
                </c:pt>
                <c:pt idx="134">
                  <c:v>43124.465277777781</c:v>
                </c:pt>
                <c:pt idx="135">
                  <c:v>43124.46875</c:v>
                </c:pt>
                <c:pt idx="136">
                  <c:v>43124.472222222219</c:v>
                </c:pt>
                <c:pt idx="137">
                  <c:v>43124.475694444445</c:v>
                </c:pt>
                <c:pt idx="138">
                  <c:v>43124.479166666664</c:v>
                </c:pt>
                <c:pt idx="139">
                  <c:v>43124.48265046296</c:v>
                </c:pt>
                <c:pt idx="140">
                  <c:v>43124.486111111109</c:v>
                </c:pt>
                <c:pt idx="141">
                  <c:v>43124.489583333336</c:v>
                </c:pt>
                <c:pt idx="142">
                  <c:v>43124.493055555555</c:v>
                </c:pt>
                <c:pt idx="143">
                  <c:v>43124.496527777781</c:v>
                </c:pt>
                <c:pt idx="144">
                  <c:v>43124.5</c:v>
                </c:pt>
                <c:pt idx="145">
                  <c:v>43124.503472222219</c:v>
                </c:pt>
                <c:pt idx="146">
                  <c:v>43124.506944444445</c:v>
                </c:pt>
                <c:pt idx="147">
                  <c:v>43124.510416666664</c:v>
                </c:pt>
                <c:pt idx="148">
                  <c:v>43124.513888888891</c:v>
                </c:pt>
                <c:pt idx="149">
                  <c:v>43124.517361111109</c:v>
                </c:pt>
                <c:pt idx="150">
                  <c:v>43124.520833333336</c:v>
                </c:pt>
                <c:pt idx="151">
                  <c:v>43124.524305555555</c:v>
                </c:pt>
                <c:pt idx="152">
                  <c:v>43124.527777777781</c:v>
                </c:pt>
                <c:pt idx="153">
                  <c:v>43124.53125</c:v>
                </c:pt>
                <c:pt idx="154">
                  <c:v>43124.534733796296</c:v>
                </c:pt>
                <c:pt idx="155">
                  <c:v>43124.538194444445</c:v>
                </c:pt>
                <c:pt idx="156">
                  <c:v>43124.541666666664</c:v>
                </c:pt>
                <c:pt idx="157">
                  <c:v>43124.545138888891</c:v>
                </c:pt>
                <c:pt idx="158">
                  <c:v>43124.548611111109</c:v>
                </c:pt>
                <c:pt idx="159">
                  <c:v>43124.552083333336</c:v>
                </c:pt>
                <c:pt idx="160">
                  <c:v>43124.555555555555</c:v>
                </c:pt>
                <c:pt idx="161">
                  <c:v>43124.559027777781</c:v>
                </c:pt>
                <c:pt idx="162">
                  <c:v>43124.5625</c:v>
                </c:pt>
                <c:pt idx="163">
                  <c:v>43124.565972222219</c:v>
                </c:pt>
                <c:pt idx="164">
                  <c:v>43124.569444444445</c:v>
                </c:pt>
                <c:pt idx="165">
                  <c:v>43124.572916666664</c:v>
                </c:pt>
                <c:pt idx="166">
                  <c:v>43124.576388888891</c:v>
                </c:pt>
                <c:pt idx="167">
                  <c:v>43124.579861111109</c:v>
                </c:pt>
                <c:pt idx="168">
                  <c:v>43124.583333333336</c:v>
                </c:pt>
                <c:pt idx="169">
                  <c:v>43124.586805555555</c:v>
                </c:pt>
                <c:pt idx="170">
                  <c:v>43124.590277777781</c:v>
                </c:pt>
                <c:pt idx="171">
                  <c:v>43124.593761574077</c:v>
                </c:pt>
                <c:pt idx="172">
                  <c:v>43124.597222222219</c:v>
                </c:pt>
                <c:pt idx="173">
                  <c:v>43124.600694444445</c:v>
                </c:pt>
                <c:pt idx="174">
                  <c:v>43124.604166666664</c:v>
                </c:pt>
                <c:pt idx="175">
                  <c:v>43124.607638888891</c:v>
                </c:pt>
                <c:pt idx="176">
                  <c:v>43124.611111111109</c:v>
                </c:pt>
                <c:pt idx="177">
                  <c:v>43124.614583333336</c:v>
                </c:pt>
                <c:pt idx="178">
                  <c:v>43124.618055555555</c:v>
                </c:pt>
                <c:pt idx="179">
                  <c:v>43124.621527777781</c:v>
                </c:pt>
                <c:pt idx="180">
                  <c:v>43124.625</c:v>
                </c:pt>
                <c:pt idx="181">
                  <c:v>43124.628472222219</c:v>
                </c:pt>
                <c:pt idx="182">
                  <c:v>43124.631944444445</c:v>
                </c:pt>
                <c:pt idx="183">
                  <c:v>43124.635416666664</c:v>
                </c:pt>
                <c:pt idx="184">
                  <c:v>43124.638888888891</c:v>
                </c:pt>
                <c:pt idx="185">
                  <c:v>43124.642361111109</c:v>
                </c:pt>
                <c:pt idx="186">
                  <c:v>43124.645833333336</c:v>
                </c:pt>
                <c:pt idx="187">
                  <c:v>43124.649305555555</c:v>
                </c:pt>
                <c:pt idx="188">
                  <c:v>43124.652777777781</c:v>
                </c:pt>
                <c:pt idx="189">
                  <c:v>43124.65625</c:v>
                </c:pt>
                <c:pt idx="190">
                  <c:v>43124.659722222219</c:v>
                </c:pt>
                <c:pt idx="191">
                  <c:v>43124.663194444445</c:v>
                </c:pt>
                <c:pt idx="192">
                  <c:v>43124.666666666664</c:v>
                </c:pt>
                <c:pt idx="193">
                  <c:v>43124.670138888891</c:v>
                </c:pt>
                <c:pt idx="194">
                  <c:v>43124.673611111109</c:v>
                </c:pt>
                <c:pt idx="195">
                  <c:v>43124.677083333336</c:v>
                </c:pt>
                <c:pt idx="196">
                  <c:v>43124.680555555555</c:v>
                </c:pt>
                <c:pt idx="197">
                  <c:v>43124.684027777781</c:v>
                </c:pt>
                <c:pt idx="198">
                  <c:v>43124.6875</c:v>
                </c:pt>
                <c:pt idx="199">
                  <c:v>43124.690972222219</c:v>
                </c:pt>
                <c:pt idx="200">
                  <c:v>43124.694444444445</c:v>
                </c:pt>
                <c:pt idx="201">
                  <c:v>43124.697916666664</c:v>
                </c:pt>
                <c:pt idx="202">
                  <c:v>43124.701388888891</c:v>
                </c:pt>
                <c:pt idx="203">
                  <c:v>43124.704861111109</c:v>
                </c:pt>
                <c:pt idx="204">
                  <c:v>43124.708333333336</c:v>
                </c:pt>
                <c:pt idx="205">
                  <c:v>43124.711805555555</c:v>
                </c:pt>
                <c:pt idx="206">
                  <c:v>43124.715277777781</c:v>
                </c:pt>
                <c:pt idx="207">
                  <c:v>43124.71875</c:v>
                </c:pt>
                <c:pt idx="208">
                  <c:v>43124.722233796296</c:v>
                </c:pt>
                <c:pt idx="209">
                  <c:v>43124.725694444445</c:v>
                </c:pt>
                <c:pt idx="210">
                  <c:v>43124.729166666664</c:v>
                </c:pt>
                <c:pt idx="211">
                  <c:v>43124.732638888891</c:v>
                </c:pt>
                <c:pt idx="212">
                  <c:v>43124.736111111109</c:v>
                </c:pt>
                <c:pt idx="213">
                  <c:v>43124.739583333336</c:v>
                </c:pt>
                <c:pt idx="214">
                  <c:v>43124.743055555555</c:v>
                </c:pt>
                <c:pt idx="215">
                  <c:v>43124.746527777781</c:v>
                </c:pt>
                <c:pt idx="216">
                  <c:v>43124.75</c:v>
                </c:pt>
                <c:pt idx="217">
                  <c:v>43124.753472222219</c:v>
                </c:pt>
                <c:pt idx="218">
                  <c:v>43124.756944444445</c:v>
                </c:pt>
                <c:pt idx="219">
                  <c:v>43124.760416666664</c:v>
                </c:pt>
                <c:pt idx="220">
                  <c:v>43124.76390046296</c:v>
                </c:pt>
                <c:pt idx="221">
                  <c:v>43124.767361111109</c:v>
                </c:pt>
                <c:pt idx="222">
                  <c:v>43124.770833333336</c:v>
                </c:pt>
                <c:pt idx="223">
                  <c:v>43124.774305555555</c:v>
                </c:pt>
                <c:pt idx="224">
                  <c:v>43124.777789351851</c:v>
                </c:pt>
                <c:pt idx="225">
                  <c:v>43124.78125</c:v>
                </c:pt>
                <c:pt idx="226">
                  <c:v>43124.784722222219</c:v>
                </c:pt>
                <c:pt idx="227">
                  <c:v>43124.788194444445</c:v>
                </c:pt>
                <c:pt idx="228">
                  <c:v>43124.791666666664</c:v>
                </c:pt>
                <c:pt idx="229">
                  <c:v>43124.795138888891</c:v>
                </c:pt>
                <c:pt idx="230">
                  <c:v>43124.798611111109</c:v>
                </c:pt>
                <c:pt idx="231">
                  <c:v>43124.802083333336</c:v>
                </c:pt>
                <c:pt idx="232">
                  <c:v>43124.805555555555</c:v>
                </c:pt>
                <c:pt idx="233">
                  <c:v>43124.809027777781</c:v>
                </c:pt>
                <c:pt idx="234">
                  <c:v>43124.8125</c:v>
                </c:pt>
                <c:pt idx="235">
                  <c:v>43124.815972222219</c:v>
                </c:pt>
                <c:pt idx="236">
                  <c:v>43124.819444444445</c:v>
                </c:pt>
                <c:pt idx="237">
                  <c:v>43124.822916666664</c:v>
                </c:pt>
                <c:pt idx="238">
                  <c:v>43124.826388888891</c:v>
                </c:pt>
                <c:pt idx="239">
                  <c:v>43124.829861111109</c:v>
                </c:pt>
                <c:pt idx="240">
                  <c:v>43124.833333333336</c:v>
                </c:pt>
                <c:pt idx="241">
                  <c:v>43124.836805555555</c:v>
                </c:pt>
                <c:pt idx="242">
                  <c:v>43124.840277777781</c:v>
                </c:pt>
                <c:pt idx="243">
                  <c:v>43124.84375</c:v>
                </c:pt>
                <c:pt idx="244">
                  <c:v>43124.847222222219</c:v>
                </c:pt>
                <c:pt idx="245">
                  <c:v>43124.850694444445</c:v>
                </c:pt>
                <c:pt idx="246">
                  <c:v>43124.854166666664</c:v>
                </c:pt>
                <c:pt idx="247">
                  <c:v>43124.857638888891</c:v>
                </c:pt>
                <c:pt idx="248">
                  <c:v>43124.861111111109</c:v>
                </c:pt>
                <c:pt idx="249">
                  <c:v>43124.864583333336</c:v>
                </c:pt>
                <c:pt idx="250">
                  <c:v>43124.868055555555</c:v>
                </c:pt>
                <c:pt idx="251">
                  <c:v>43124.871527777781</c:v>
                </c:pt>
                <c:pt idx="252">
                  <c:v>43124.875011574077</c:v>
                </c:pt>
                <c:pt idx="253">
                  <c:v>43124.878472222219</c:v>
                </c:pt>
                <c:pt idx="254">
                  <c:v>43124.881944444445</c:v>
                </c:pt>
                <c:pt idx="255">
                  <c:v>43124.885416666664</c:v>
                </c:pt>
                <c:pt idx="256">
                  <c:v>43124.888888888891</c:v>
                </c:pt>
                <c:pt idx="257">
                  <c:v>43124.892361111109</c:v>
                </c:pt>
                <c:pt idx="258">
                  <c:v>43124.895833333336</c:v>
                </c:pt>
                <c:pt idx="259">
                  <c:v>43124.899305555555</c:v>
                </c:pt>
                <c:pt idx="260">
                  <c:v>43124.902777777781</c:v>
                </c:pt>
                <c:pt idx="261">
                  <c:v>43124.90625</c:v>
                </c:pt>
                <c:pt idx="262">
                  <c:v>43124.909722222219</c:v>
                </c:pt>
                <c:pt idx="263">
                  <c:v>43124.913194444445</c:v>
                </c:pt>
                <c:pt idx="264">
                  <c:v>43124.916666666664</c:v>
                </c:pt>
                <c:pt idx="265">
                  <c:v>43124.920138888891</c:v>
                </c:pt>
                <c:pt idx="266">
                  <c:v>43124.923611111109</c:v>
                </c:pt>
                <c:pt idx="267">
                  <c:v>43124.927083333336</c:v>
                </c:pt>
                <c:pt idx="268">
                  <c:v>43124.930555555555</c:v>
                </c:pt>
                <c:pt idx="269">
                  <c:v>43124.934027777781</c:v>
                </c:pt>
                <c:pt idx="270">
                  <c:v>43124.9375</c:v>
                </c:pt>
                <c:pt idx="271">
                  <c:v>43124.940972222219</c:v>
                </c:pt>
                <c:pt idx="272">
                  <c:v>43124.944444444445</c:v>
                </c:pt>
                <c:pt idx="273">
                  <c:v>43124.947916666664</c:v>
                </c:pt>
                <c:pt idx="274">
                  <c:v>43124.951388888891</c:v>
                </c:pt>
                <c:pt idx="275">
                  <c:v>43124.954861111109</c:v>
                </c:pt>
                <c:pt idx="276">
                  <c:v>43124.958333333336</c:v>
                </c:pt>
                <c:pt idx="277">
                  <c:v>43124.961817129632</c:v>
                </c:pt>
                <c:pt idx="278">
                  <c:v>43124.965277777781</c:v>
                </c:pt>
                <c:pt idx="279">
                  <c:v>43124.96875</c:v>
                </c:pt>
                <c:pt idx="280">
                  <c:v>43124.972222222219</c:v>
                </c:pt>
                <c:pt idx="281">
                  <c:v>43124.975694444445</c:v>
                </c:pt>
                <c:pt idx="282">
                  <c:v>43124.979166666664</c:v>
                </c:pt>
                <c:pt idx="283">
                  <c:v>43124.982638888891</c:v>
                </c:pt>
                <c:pt idx="284">
                  <c:v>43124.986111111109</c:v>
                </c:pt>
                <c:pt idx="285">
                  <c:v>43124.989583333336</c:v>
                </c:pt>
                <c:pt idx="286">
                  <c:v>43124.993055555555</c:v>
                </c:pt>
                <c:pt idx="287">
                  <c:v>43124.996539351851</c:v>
                </c:pt>
              </c:numCache>
            </c:numRef>
          </c:xVal>
          <c:yVal>
            <c:numRef>
              <c:f>'2018_01_23_NEW'!$L:$L</c:f>
              <c:numCache>
                <c:formatCode>General</c:formatCode>
                <c:ptCount val="1048576"/>
                <c:pt idx="0">
                  <c:v>0</c:v>
                </c:pt>
                <c:pt idx="1">
                  <c:v>0.51320755200000012</c:v>
                </c:pt>
                <c:pt idx="2">
                  <c:v>0.46490572799999996</c:v>
                </c:pt>
                <c:pt idx="3">
                  <c:v>0.43471699200000008</c:v>
                </c:pt>
                <c:pt idx="4">
                  <c:v>0.40452825600000003</c:v>
                </c:pt>
                <c:pt idx="5">
                  <c:v>0.38037734400000006</c:v>
                </c:pt>
                <c:pt idx="6">
                  <c:v>0.35622643199999998</c:v>
                </c:pt>
                <c:pt idx="7">
                  <c:v>0.344150976</c:v>
                </c:pt>
                <c:pt idx="8">
                  <c:v>0.31396224</c:v>
                </c:pt>
                <c:pt idx="9">
                  <c:v>0.29584895999999999</c:v>
                </c:pt>
                <c:pt idx="10">
                  <c:v>0.28377369600000002</c:v>
                </c:pt>
                <c:pt idx="11">
                  <c:v>0.265660224</c:v>
                </c:pt>
                <c:pt idx="12">
                  <c:v>0.25358496000000003</c:v>
                </c:pt>
                <c:pt idx="13">
                  <c:v>0.24150950400000001</c:v>
                </c:pt>
                <c:pt idx="14">
                  <c:v>0.23547168000000002</c:v>
                </c:pt>
                <c:pt idx="15">
                  <c:v>0.229434048</c:v>
                </c:pt>
                <c:pt idx="16">
                  <c:v>0.21735859200000002</c:v>
                </c:pt>
                <c:pt idx="17">
                  <c:v>0.20528294400000002</c:v>
                </c:pt>
                <c:pt idx="18">
                  <c:v>0.19924512000000005</c:v>
                </c:pt>
                <c:pt idx="19">
                  <c:v>0.18716985599999997</c:v>
                </c:pt>
                <c:pt idx="20">
                  <c:v>0.18113222400000001</c:v>
                </c:pt>
                <c:pt idx="21">
                  <c:v>0.18113222400000001</c:v>
                </c:pt>
                <c:pt idx="22">
                  <c:v>0.16301875200000002</c:v>
                </c:pt>
                <c:pt idx="23">
                  <c:v>0.16301875200000002</c:v>
                </c:pt>
                <c:pt idx="24">
                  <c:v>0.15698112</c:v>
                </c:pt>
                <c:pt idx="25">
                  <c:v>0.15698112</c:v>
                </c:pt>
                <c:pt idx="26">
                  <c:v>0.15094348800000001</c:v>
                </c:pt>
                <c:pt idx="27">
                  <c:v>0.144905856</c:v>
                </c:pt>
                <c:pt idx="28">
                  <c:v>0.138868032</c:v>
                </c:pt>
                <c:pt idx="29">
                  <c:v>0.13283020800000001</c:v>
                </c:pt>
                <c:pt idx="30">
                  <c:v>0.13283020800000001</c:v>
                </c:pt>
                <c:pt idx="31">
                  <c:v>0.12679238400000001</c:v>
                </c:pt>
                <c:pt idx="32">
                  <c:v>0.12679257599999999</c:v>
                </c:pt>
                <c:pt idx="33">
                  <c:v>0.11471692800000001</c:v>
                </c:pt>
                <c:pt idx="34">
                  <c:v>0.11471692800000001</c:v>
                </c:pt>
                <c:pt idx="35">
                  <c:v>0.11471692800000001</c:v>
                </c:pt>
                <c:pt idx="36">
                  <c:v>0.10867929600000001</c:v>
                </c:pt>
                <c:pt idx="37">
                  <c:v>0.10867929600000001</c:v>
                </c:pt>
                <c:pt idx="38">
                  <c:v>0.10264147200000001</c:v>
                </c:pt>
                <c:pt idx="39">
                  <c:v>0.10264147200000001</c:v>
                </c:pt>
                <c:pt idx="40">
                  <c:v>0.10264147200000001</c:v>
                </c:pt>
                <c:pt idx="41">
                  <c:v>9.6603648000000014E-2</c:v>
                </c:pt>
                <c:pt idx="42">
                  <c:v>9.0566015999999999E-2</c:v>
                </c:pt>
                <c:pt idx="43">
                  <c:v>9.0566015999999999E-2</c:v>
                </c:pt>
                <c:pt idx="44">
                  <c:v>9.0566015999999999E-2</c:v>
                </c:pt>
                <c:pt idx="45">
                  <c:v>9.0566015999999999E-2</c:v>
                </c:pt>
                <c:pt idx="46">
                  <c:v>7.8490560000000015E-2</c:v>
                </c:pt>
                <c:pt idx="47">
                  <c:v>8.4528384000000012E-2</c:v>
                </c:pt>
                <c:pt idx="48">
                  <c:v>7.8490560000000015E-2</c:v>
                </c:pt>
                <c:pt idx="49">
                  <c:v>7.8490560000000015E-2</c:v>
                </c:pt>
                <c:pt idx="50">
                  <c:v>7.8490560000000015E-2</c:v>
                </c:pt>
                <c:pt idx="51">
                  <c:v>7.8490560000000015E-2</c:v>
                </c:pt>
                <c:pt idx="52">
                  <c:v>7.2452736000000004E-2</c:v>
                </c:pt>
                <c:pt idx="53">
                  <c:v>7.2452928E-2</c:v>
                </c:pt>
                <c:pt idx="54">
                  <c:v>7.2452736000000004E-2</c:v>
                </c:pt>
                <c:pt idx="55">
                  <c:v>6.6415104000000003E-2</c:v>
                </c:pt>
                <c:pt idx="56">
                  <c:v>6.6415104000000003E-2</c:v>
                </c:pt>
                <c:pt idx="57">
                  <c:v>6.6415104000000003E-2</c:v>
                </c:pt>
                <c:pt idx="58">
                  <c:v>6.6415104000000003E-2</c:v>
                </c:pt>
                <c:pt idx="59">
                  <c:v>6.6415104000000003E-2</c:v>
                </c:pt>
                <c:pt idx="60">
                  <c:v>6.6415104000000003E-2</c:v>
                </c:pt>
                <c:pt idx="61">
                  <c:v>6.6415104000000003E-2</c:v>
                </c:pt>
                <c:pt idx="62">
                  <c:v>5.4339648000000004E-2</c:v>
                </c:pt>
                <c:pt idx="63">
                  <c:v>5.4339648000000004E-2</c:v>
                </c:pt>
                <c:pt idx="64">
                  <c:v>5.4339648000000004E-2</c:v>
                </c:pt>
                <c:pt idx="65">
                  <c:v>5.4339648000000004E-2</c:v>
                </c:pt>
                <c:pt idx="66">
                  <c:v>5.4339648000000004E-2</c:v>
                </c:pt>
                <c:pt idx="67">
                  <c:v>5.4339648000000004E-2</c:v>
                </c:pt>
                <c:pt idx="68">
                  <c:v>5.4339648000000004E-2</c:v>
                </c:pt>
                <c:pt idx="69">
                  <c:v>4.8302016000000003E-2</c:v>
                </c:pt>
                <c:pt idx="70">
                  <c:v>4.2264192000000006E-2</c:v>
                </c:pt>
                <c:pt idx="71">
                  <c:v>3.6226368000000002E-2</c:v>
                </c:pt>
                <c:pt idx="72">
                  <c:v>3.6226368000000002E-2</c:v>
                </c:pt>
                <c:pt idx="73">
                  <c:v>3.6226368000000002E-2</c:v>
                </c:pt>
                <c:pt idx="74">
                  <c:v>3.6226368000000002E-2</c:v>
                </c:pt>
                <c:pt idx="75">
                  <c:v>3.6226368000000002E-2</c:v>
                </c:pt>
                <c:pt idx="76">
                  <c:v>3.6226368000000002E-2</c:v>
                </c:pt>
                <c:pt idx="77">
                  <c:v>4.2264191999999999E-2</c:v>
                </c:pt>
                <c:pt idx="78">
                  <c:v>4.2264191999999999E-2</c:v>
                </c:pt>
                <c:pt idx="79">
                  <c:v>4.2264191999999999E-2</c:v>
                </c:pt>
                <c:pt idx="80">
                  <c:v>4.2264191999999999E-2</c:v>
                </c:pt>
                <c:pt idx="81">
                  <c:v>5.4339648000000004E-2</c:v>
                </c:pt>
                <c:pt idx="82">
                  <c:v>6.6415295999999999E-2</c:v>
                </c:pt>
                <c:pt idx="83">
                  <c:v>6.6415295999999999E-2</c:v>
                </c:pt>
                <c:pt idx="84">
                  <c:v>6.6415295999999999E-2</c:v>
                </c:pt>
                <c:pt idx="85">
                  <c:v>7.8490560000000001E-2</c:v>
                </c:pt>
                <c:pt idx="86">
                  <c:v>9.0566015999999985E-2</c:v>
                </c:pt>
                <c:pt idx="87">
                  <c:v>0.10867929599999998</c:v>
                </c:pt>
                <c:pt idx="88">
                  <c:v>0.12075475200000001</c:v>
                </c:pt>
                <c:pt idx="89">
                  <c:v>0.12075475200000001</c:v>
                </c:pt>
                <c:pt idx="90">
                  <c:v>0.13283001600000002</c:v>
                </c:pt>
                <c:pt idx="91">
                  <c:v>0.15094348799999999</c:v>
                </c:pt>
                <c:pt idx="92">
                  <c:v>0.15698131200000001</c:v>
                </c:pt>
                <c:pt idx="93">
                  <c:v>0.16905657600000001</c:v>
                </c:pt>
                <c:pt idx="94">
                  <c:v>0.16905657600000001</c:v>
                </c:pt>
                <c:pt idx="95">
                  <c:v>0.17509420800000003</c:v>
                </c:pt>
                <c:pt idx="96">
                  <c:v>0.19320767999999999</c:v>
                </c:pt>
                <c:pt idx="97">
                  <c:v>0.21132076800000002</c:v>
                </c:pt>
                <c:pt idx="98">
                  <c:v>0.22339622399999998</c:v>
                </c:pt>
                <c:pt idx="99">
                  <c:v>0.22339622399999998</c:v>
                </c:pt>
                <c:pt idx="100">
                  <c:v>0.24150931200000006</c:v>
                </c:pt>
                <c:pt idx="101">
                  <c:v>0.24754713600000006</c:v>
                </c:pt>
                <c:pt idx="102">
                  <c:v>0.25962259199999999</c:v>
                </c:pt>
                <c:pt idx="103">
                  <c:v>0.25962259199999999</c:v>
                </c:pt>
                <c:pt idx="104">
                  <c:v>0.265660224</c:v>
                </c:pt>
                <c:pt idx="105">
                  <c:v>0.27169804800000003</c:v>
                </c:pt>
                <c:pt idx="106">
                  <c:v>0.29584915200000006</c:v>
                </c:pt>
                <c:pt idx="107">
                  <c:v>0.28377350400000007</c:v>
                </c:pt>
                <c:pt idx="108">
                  <c:v>0.27773587199999999</c:v>
                </c:pt>
                <c:pt idx="109">
                  <c:v>0.28377350400000007</c:v>
                </c:pt>
                <c:pt idx="110">
                  <c:v>0.30188678399999996</c:v>
                </c:pt>
                <c:pt idx="111">
                  <c:v>0.30792460800000004</c:v>
                </c:pt>
                <c:pt idx="112">
                  <c:v>0.31396224</c:v>
                </c:pt>
                <c:pt idx="113">
                  <c:v>0.31396224</c:v>
                </c:pt>
                <c:pt idx="114">
                  <c:v>0.33207551999999996</c:v>
                </c:pt>
                <c:pt idx="115">
                  <c:v>0.33811315200000003</c:v>
                </c:pt>
                <c:pt idx="116">
                  <c:v>0.32603769600000004</c:v>
                </c:pt>
                <c:pt idx="117">
                  <c:v>0.32603769600000004</c:v>
                </c:pt>
                <c:pt idx="118">
                  <c:v>0.33811334399999998</c:v>
                </c:pt>
                <c:pt idx="119">
                  <c:v>0.35018860800000007</c:v>
                </c:pt>
                <c:pt idx="120">
                  <c:v>0.36226425600000006</c:v>
                </c:pt>
                <c:pt idx="121">
                  <c:v>49.430941440000012</c:v>
                </c:pt>
                <c:pt idx="122">
                  <c:v>36.214339200000005</c:v>
                </c:pt>
                <c:pt idx="123">
                  <c:v>34.801509119999999</c:v>
                </c:pt>
                <c:pt idx="124">
                  <c:v>35.785660800000002</c:v>
                </c:pt>
                <c:pt idx="125">
                  <c:v>36.304905599999998</c:v>
                </c:pt>
                <c:pt idx="126">
                  <c:v>30.563018880000005</c:v>
                </c:pt>
                <c:pt idx="127">
                  <c:v>35.151696000000001</c:v>
                </c:pt>
                <c:pt idx="128">
                  <c:v>32.277738240000005</c:v>
                </c:pt>
                <c:pt idx="129">
                  <c:v>37.041509760000004</c:v>
                </c:pt>
                <c:pt idx="130">
                  <c:v>34.970565119999996</c:v>
                </c:pt>
                <c:pt idx="131">
                  <c:v>33.690564479999999</c:v>
                </c:pt>
                <c:pt idx="132">
                  <c:v>35.459623680000007</c:v>
                </c:pt>
                <c:pt idx="133">
                  <c:v>37.506414720000002</c:v>
                </c:pt>
                <c:pt idx="134">
                  <c:v>35.94264192</c:v>
                </c:pt>
                <c:pt idx="135">
                  <c:v>34.723019520000001</c:v>
                </c:pt>
                <c:pt idx="136">
                  <c:v>35.912453759999998</c:v>
                </c:pt>
                <c:pt idx="137">
                  <c:v>37.029432960000001</c:v>
                </c:pt>
                <c:pt idx="138">
                  <c:v>34.867923839999996</c:v>
                </c:pt>
                <c:pt idx="139">
                  <c:v>36.848300160000001</c:v>
                </c:pt>
                <c:pt idx="140">
                  <c:v>35.670944640000002</c:v>
                </c:pt>
                <c:pt idx="141">
                  <c:v>38.037738239999996</c:v>
                </c:pt>
                <c:pt idx="142">
                  <c:v>35.97886656</c:v>
                </c:pt>
                <c:pt idx="143">
                  <c:v>34.602264959999999</c:v>
                </c:pt>
                <c:pt idx="144">
                  <c:v>34.34867904</c:v>
                </c:pt>
                <c:pt idx="145">
                  <c:v>35.302642560000002</c:v>
                </c:pt>
                <c:pt idx="146">
                  <c:v>30.381886080000005</c:v>
                </c:pt>
                <c:pt idx="147">
                  <c:v>36.359245440000002</c:v>
                </c:pt>
                <c:pt idx="148">
                  <c:v>36.830190720000004</c:v>
                </c:pt>
                <c:pt idx="149">
                  <c:v>36.093584640000003</c:v>
                </c:pt>
                <c:pt idx="150">
                  <c:v>32.591698560000005</c:v>
                </c:pt>
                <c:pt idx="151">
                  <c:v>36.655096320000006</c:v>
                </c:pt>
                <c:pt idx="152">
                  <c:v>34.203774719999998</c:v>
                </c:pt>
                <c:pt idx="153">
                  <c:v>35.930565120000004</c:v>
                </c:pt>
                <c:pt idx="154">
                  <c:v>33.47924544</c:v>
                </c:pt>
                <c:pt idx="155">
                  <c:v>35.586416640000003</c:v>
                </c:pt>
                <c:pt idx="156">
                  <c:v>33.491320320000007</c:v>
                </c:pt>
                <c:pt idx="157">
                  <c:v>33.841509119999998</c:v>
                </c:pt>
                <c:pt idx="158">
                  <c:v>35.043020159999998</c:v>
                </c:pt>
                <c:pt idx="159">
                  <c:v>36.902641920000001</c:v>
                </c:pt>
                <c:pt idx="160">
                  <c:v>35.030943359999995</c:v>
                </c:pt>
                <c:pt idx="161">
                  <c:v>35.38113216</c:v>
                </c:pt>
                <c:pt idx="162">
                  <c:v>34.656602880000008</c:v>
                </c:pt>
                <c:pt idx="163">
                  <c:v>36.467925120000004</c:v>
                </c:pt>
                <c:pt idx="164">
                  <c:v>36.570566400000004</c:v>
                </c:pt>
                <c:pt idx="165">
                  <c:v>33.147168000000001</c:v>
                </c:pt>
                <c:pt idx="166">
                  <c:v>35.242264320000004</c:v>
                </c:pt>
                <c:pt idx="167">
                  <c:v>32.332074240000004</c:v>
                </c:pt>
                <c:pt idx="168">
                  <c:v>32.609811839999999</c:v>
                </c:pt>
                <c:pt idx="169">
                  <c:v>35.39320704</c:v>
                </c:pt>
                <c:pt idx="170">
                  <c:v>36.05735808</c:v>
                </c:pt>
                <c:pt idx="171">
                  <c:v>36.292828800000002</c:v>
                </c:pt>
                <c:pt idx="172">
                  <c:v>35.948682240000004</c:v>
                </c:pt>
                <c:pt idx="173">
                  <c:v>34.457358720000002</c:v>
                </c:pt>
                <c:pt idx="174">
                  <c:v>36.77585088</c:v>
                </c:pt>
                <c:pt idx="175">
                  <c:v>34.934338559999993</c:v>
                </c:pt>
                <c:pt idx="176">
                  <c:v>33.527546880000003</c:v>
                </c:pt>
                <c:pt idx="177">
                  <c:v>33.316225919999994</c:v>
                </c:pt>
                <c:pt idx="178">
                  <c:v>36.498115200000001</c:v>
                </c:pt>
                <c:pt idx="179">
                  <c:v>35.507923200000008</c:v>
                </c:pt>
                <c:pt idx="180">
                  <c:v>29.89282944</c:v>
                </c:pt>
                <c:pt idx="181">
                  <c:v>34.1313216</c:v>
                </c:pt>
                <c:pt idx="182">
                  <c:v>34.783395840000004</c:v>
                </c:pt>
                <c:pt idx="183">
                  <c:v>35.960757120000004</c:v>
                </c:pt>
                <c:pt idx="184">
                  <c:v>33.304151039999994</c:v>
                </c:pt>
                <c:pt idx="185">
                  <c:v>33.672453120000007</c:v>
                </c:pt>
                <c:pt idx="186">
                  <c:v>36.455846399999999</c:v>
                </c:pt>
                <c:pt idx="187">
                  <c:v>36.1358496</c:v>
                </c:pt>
                <c:pt idx="188">
                  <c:v>32.990188799999999</c:v>
                </c:pt>
                <c:pt idx="189">
                  <c:v>36.153962880000002</c:v>
                </c:pt>
                <c:pt idx="190">
                  <c:v>32.935850880000004</c:v>
                </c:pt>
                <c:pt idx="191">
                  <c:v>34.372830719999996</c:v>
                </c:pt>
                <c:pt idx="192">
                  <c:v>30.611320319999997</c:v>
                </c:pt>
                <c:pt idx="193">
                  <c:v>34.125281280000003</c:v>
                </c:pt>
                <c:pt idx="194">
                  <c:v>33.316227839999996</c:v>
                </c:pt>
                <c:pt idx="195">
                  <c:v>30.424149120000006</c:v>
                </c:pt>
                <c:pt idx="196">
                  <c:v>35.960753279999999</c:v>
                </c:pt>
                <c:pt idx="197">
                  <c:v>29.126037119999999</c:v>
                </c:pt>
                <c:pt idx="198">
                  <c:v>35.012832000000003</c:v>
                </c:pt>
                <c:pt idx="199">
                  <c:v>34.873962239999997</c:v>
                </c:pt>
                <c:pt idx="200">
                  <c:v>35.906417279999999</c:v>
                </c:pt>
                <c:pt idx="201">
                  <c:v>32.959998720000002</c:v>
                </c:pt>
                <c:pt idx="202">
                  <c:v>35.224151040000002</c:v>
                </c:pt>
                <c:pt idx="203">
                  <c:v>33.539623680000005</c:v>
                </c:pt>
                <c:pt idx="204">
                  <c:v>35.242262400000001</c:v>
                </c:pt>
                <c:pt idx="205">
                  <c:v>33.781132800000002</c:v>
                </c:pt>
                <c:pt idx="206">
                  <c:v>36.606791040000005</c:v>
                </c:pt>
                <c:pt idx="207">
                  <c:v>36.063394559999999</c:v>
                </c:pt>
                <c:pt idx="208">
                  <c:v>35.616604799999998</c:v>
                </c:pt>
                <c:pt idx="209">
                  <c:v>33.515470079999993</c:v>
                </c:pt>
                <c:pt idx="210">
                  <c:v>35.755470719999998</c:v>
                </c:pt>
                <c:pt idx="211">
                  <c:v>34.644529920000004</c:v>
                </c:pt>
                <c:pt idx="212">
                  <c:v>33.316227839999996</c:v>
                </c:pt>
                <c:pt idx="213">
                  <c:v>34.759246080000004</c:v>
                </c:pt>
                <c:pt idx="214">
                  <c:v>36.612831360000001</c:v>
                </c:pt>
                <c:pt idx="215">
                  <c:v>35.19999936</c:v>
                </c:pt>
                <c:pt idx="216">
                  <c:v>33.358488960000003</c:v>
                </c:pt>
                <c:pt idx="217">
                  <c:v>36.286794240000006</c:v>
                </c:pt>
                <c:pt idx="218">
                  <c:v>35.743395840000005</c:v>
                </c:pt>
                <c:pt idx="219">
                  <c:v>33.104904960000006</c:v>
                </c:pt>
                <c:pt idx="220">
                  <c:v>34.867925760000006</c:v>
                </c:pt>
                <c:pt idx="221">
                  <c:v>34.493585279999998</c:v>
                </c:pt>
                <c:pt idx="222">
                  <c:v>34.61433984</c:v>
                </c:pt>
                <c:pt idx="223">
                  <c:v>34.801509120000006</c:v>
                </c:pt>
                <c:pt idx="224">
                  <c:v>36.395470080000003</c:v>
                </c:pt>
                <c:pt idx="225">
                  <c:v>33.932075520000005</c:v>
                </c:pt>
                <c:pt idx="226">
                  <c:v>31.317736319999998</c:v>
                </c:pt>
                <c:pt idx="227">
                  <c:v>35.882263680000001</c:v>
                </c:pt>
                <c:pt idx="228">
                  <c:v>35.858113919999994</c:v>
                </c:pt>
                <c:pt idx="229">
                  <c:v>33.20150976</c:v>
                </c:pt>
                <c:pt idx="230">
                  <c:v>32.881509119999997</c:v>
                </c:pt>
                <c:pt idx="231">
                  <c:v>33.612072960000006</c:v>
                </c:pt>
                <c:pt idx="232">
                  <c:v>36.473961600000003</c:v>
                </c:pt>
                <c:pt idx="233">
                  <c:v>35.206039680000004</c:v>
                </c:pt>
                <c:pt idx="234">
                  <c:v>33.436980479999995</c:v>
                </c:pt>
                <c:pt idx="235">
                  <c:v>35.592451200000006</c:v>
                </c:pt>
                <c:pt idx="236">
                  <c:v>34.403016960000002</c:v>
                </c:pt>
                <c:pt idx="237">
                  <c:v>35.230189440000004</c:v>
                </c:pt>
                <c:pt idx="238">
                  <c:v>35.067169919999998</c:v>
                </c:pt>
                <c:pt idx="239">
                  <c:v>35.894340480000004</c:v>
                </c:pt>
                <c:pt idx="240">
                  <c:v>36.87849216</c:v>
                </c:pt>
                <c:pt idx="241">
                  <c:v>33.18943488</c:v>
                </c:pt>
                <c:pt idx="242">
                  <c:v>34.505660159999998</c:v>
                </c:pt>
                <c:pt idx="243">
                  <c:v>33.666414719999999</c:v>
                </c:pt>
                <c:pt idx="244">
                  <c:v>35.604528000000009</c:v>
                </c:pt>
                <c:pt idx="245">
                  <c:v>35.592453120000002</c:v>
                </c:pt>
                <c:pt idx="246">
                  <c:v>35.9547168</c:v>
                </c:pt>
                <c:pt idx="247">
                  <c:v>34.916227200000002</c:v>
                </c:pt>
                <c:pt idx="248">
                  <c:v>34.855847040000008</c:v>
                </c:pt>
                <c:pt idx="249">
                  <c:v>35.350942080000003</c:v>
                </c:pt>
                <c:pt idx="250">
                  <c:v>1.2498111359999999</c:v>
                </c:pt>
                <c:pt idx="251">
                  <c:v>1.0264152959999999</c:v>
                </c:pt>
                <c:pt idx="252">
                  <c:v>0.88150944000000009</c:v>
                </c:pt>
                <c:pt idx="253">
                  <c:v>0.76679251200000009</c:v>
                </c:pt>
                <c:pt idx="254">
                  <c:v>0.70037740800000003</c:v>
                </c:pt>
                <c:pt idx="255">
                  <c:v>0.63396230399999998</c:v>
                </c:pt>
                <c:pt idx="256">
                  <c:v>0.56754700800000002</c:v>
                </c:pt>
                <c:pt idx="257">
                  <c:v>0.52528300799999994</c:v>
                </c:pt>
                <c:pt idx="258">
                  <c:v>0.48301881600000002</c:v>
                </c:pt>
                <c:pt idx="259">
                  <c:v>0.45283027199999998</c:v>
                </c:pt>
                <c:pt idx="260">
                  <c:v>0.42264153600000004</c:v>
                </c:pt>
                <c:pt idx="261">
                  <c:v>0.39849062400000002</c:v>
                </c:pt>
                <c:pt idx="262">
                  <c:v>0.36226406399999994</c:v>
                </c:pt>
                <c:pt idx="263">
                  <c:v>0.344150976</c:v>
                </c:pt>
                <c:pt idx="264">
                  <c:v>0.33207552000000001</c:v>
                </c:pt>
                <c:pt idx="265">
                  <c:v>0.31396224</c:v>
                </c:pt>
                <c:pt idx="266">
                  <c:v>0.30188659200000001</c:v>
                </c:pt>
                <c:pt idx="267">
                  <c:v>0.29584895999999999</c:v>
                </c:pt>
                <c:pt idx="268">
                  <c:v>0.27773587200000005</c:v>
                </c:pt>
                <c:pt idx="269">
                  <c:v>0.27773587200000005</c:v>
                </c:pt>
                <c:pt idx="270">
                  <c:v>0.26566041600000001</c:v>
                </c:pt>
                <c:pt idx="271">
                  <c:v>0.25358476800000002</c:v>
                </c:pt>
                <c:pt idx="272">
                  <c:v>0.24754713600000006</c:v>
                </c:pt>
                <c:pt idx="273">
                  <c:v>0.24150950400000001</c:v>
                </c:pt>
                <c:pt idx="274">
                  <c:v>0.229434048</c:v>
                </c:pt>
                <c:pt idx="275">
                  <c:v>0.21735859200000002</c:v>
                </c:pt>
                <c:pt idx="276">
                  <c:v>0.21735859200000002</c:v>
                </c:pt>
                <c:pt idx="277">
                  <c:v>0.20528294400000002</c:v>
                </c:pt>
                <c:pt idx="278">
                  <c:v>0.19924512000000005</c:v>
                </c:pt>
                <c:pt idx="279">
                  <c:v>0.19924512000000005</c:v>
                </c:pt>
                <c:pt idx="280">
                  <c:v>0.19924512000000005</c:v>
                </c:pt>
                <c:pt idx="281">
                  <c:v>0.18113222400000001</c:v>
                </c:pt>
                <c:pt idx="282">
                  <c:v>0.18716985599999997</c:v>
                </c:pt>
                <c:pt idx="283">
                  <c:v>0.17509440000000001</c:v>
                </c:pt>
                <c:pt idx="284">
                  <c:v>0.17509440000000001</c:v>
                </c:pt>
                <c:pt idx="285">
                  <c:v>0.16905657600000001</c:v>
                </c:pt>
                <c:pt idx="286">
                  <c:v>0.16301875200000002</c:v>
                </c:pt>
                <c:pt idx="287">
                  <c:v>0.15698112</c:v>
                </c:pt>
                <c:pt idx="288">
                  <c:v>0.15094348800000001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'2018_01_23_NEW'!$R$1</c:f>
              <c:strCache>
                <c:ptCount val="1"/>
                <c:pt idx="0">
                  <c:v>Solar Power(KW)</c:v>
                </c:pt>
              </c:strCache>
            </c:strRef>
          </c:tx>
          <c:marker>
            <c:symbol val="none"/>
          </c:marker>
          <c:xVal>
            <c:numRef>
              <c:f>'2018_01_23_NEW'!$A$2:$A$289</c:f>
              <c:numCache>
                <c:formatCode>h:mm</c:formatCode>
                <c:ptCount val="288"/>
                <c:pt idx="0">
                  <c:v>43124</c:v>
                </c:pt>
                <c:pt idx="1">
                  <c:v>43124.003472222219</c:v>
                </c:pt>
                <c:pt idx="2">
                  <c:v>43124.006944444445</c:v>
                </c:pt>
                <c:pt idx="3">
                  <c:v>43124.010416666664</c:v>
                </c:pt>
                <c:pt idx="4">
                  <c:v>43124.013888888891</c:v>
                </c:pt>
                <c:pt idx="5">
                  <c:v>43124.017361111109</c:v>
                </c:pt>
                <c:pt idx="6">
                  <c:v>43124.020833333336</c:v>
                </c:pt>
                <c:pt idx="7">
                  <c:v>43124.024305555555</c:v>
                </c:pt>
                <c:pt idx="8">
                  <c:v>43124.027777777781</c:v>
                </c:pt>
                <c:pt idx="9">
                  <c:v>43124.03125</c:v>
                </c:pt>
                <c:pt idx="10">
                  <c:v>43124.034722222219</c:v>
                </c:pt>
                <c:pt idx="11">
                  <c:v>43124.038194444445</c:v>
                </c:pt>
                <c:pt idx="12">
                  <c:v>43124.041666666664</c:v>
                </c:pt>
                <c:pt idx="13">
                  <c:v>43124.045138888891</c:v>
                </c:pt>
                <c:pt idx="14">
                  <c:v>43124.048611111109</c:v>
                </c:pt>
                <c:pt idx="15">
                  <c:v>43124.052083333336</c:v>
                </c:pt>
                <c:pt idx="16">
                  <c:v>43124.055555555555</c:v>
                </c:pt>
                <c:pt idx="17">
                  <c:v>43124.059027777781</c:v>
                </c:pt>
                <c:pt idx="18">
                  <c:v>43124.0625</c:v>
                </c:pt>
                <c:pt idx="19">
                  <c:v>43124.065972222219</c:v>
                </c:pt>
                <c:pt idx="20">
                  <c:v>43124.069444444445</c:v>
                </c:pt>
                <c:pt idx="21">
                  <c:v>43124.072916666664</c:v>
                </c:pt>
                <c:pt idx="22">
                  <c:v>43124.076388888891</c:v>
                </c:pt>
                <c:pt idx="23">
                  <c:v>43124.079861111109</c:v>
                </c:pt>
                <c:pt idx="24">
                  <c:v>43124.083333333336</c:v>
                </c:pt>
                <c:pt idx="25">
                  <c:v>43124.086805555555</c:v>
                </c:pt>
                <c:pt idx="26">
                  <c:v>43124.090277777781</c:v>
                </c:pt>
                <c:pt idx="27">
                  <c:v>43124.09375</c:v>
                </c:pt>
                <c:pt idx="28">
                  <c:v>43124.097222222219</c:v>
                </c:pt>
                <c:pt idx="29">
                  <c:v>43124.100694444445</c:v>
                </c:pt>
                <c:pt idx="30">
                  <c:v>43124.104166666664</c:v>
                </c:pt>
                <c:pt idx="31">
                  <c:v>43124.107638888891</c:v>
                </c:pt>
                <c:pt idx="32">
                  <c:v>43124.111111111109</c:v>
                </c:pt>
                <c:pt idx="33">
                  <c:v>43124.114583333336</c:v>
                </c:pt>
                <c:pt idx="34">
                  <c:v>43124.118055555555</c:v>
                </c:pt>
                <c:pt idx="35">
                  <c:v>43124.121527777781</c:v>
                </c:pt>
                <c:pt idx="36">
                  <c:v>43124.125</c:v>
                </c:pt>
                <c:pt idx="37">
                  <c:v>43124.128472222219</c:v>
                </c:pt>
                <c:pt idx="38">
                  <c:v>43124.131944444445</c:v>
                </c:pt>
                <c:pt idx="39">
                  <c:v>43124.135416666664</c:v>
                </c:pt>
                <c:pt idx="40">
                  <c:v>43124.138888888891</c:v>
                </c:pt>
                <c:pt idx="41">
                  <c:v>43124.142361111109</c:v>
                </c:pt>
                <c:pt idx="42">
                  <c:v>43124.145833333336</c:v>
                </c:pt>
                <c:pt idx="43">
                  <c:v>43124.149305555555</c:v>
                </c:pt>
                <c:pt idx="44">
                  <c:v>43124.152777777781</c:v>
                </c:pt>
                <c:pt idx="45">
                  <c:v>43124.15625</c:v>
                </c:pt>
                <c:pt idx="46">
                  <c:v>43124.159722222219</c:v>
                </c:pt>
                <c:pt idx="47">
                  <c:v>43124.163194444445</c:v>
                </c:pt>
                <c:pt idx="48">
                  <c:v>43124.166666666664</c:v>
                </c:pt>
                <c:pt idx="49">
                  <c:v>43124.170138888891</c:v>
                </c:pt>
                <c:pt idx="50">
                  <c:v>43124.173611111109</c:v>
                </c:pt>
                <c:pt idx="51">
                  <c:v>43124.177083333336</c:v>
                </c:pt>
                <c:pt idx="52">
                  <c:v>43124.180555555555</c:v>
                </c:pt>
                <c:pt idx="53">
                  <c:v>43124.184027777781</c:v>
                </c:pt>
                <c:pt idx="54">
                  <c:v>43124.1875</c:v>
                </c:pt>
                <c:pt idx="55">
                  <c:v>43124.190972222219</c:v>
                </c:pt>
                <c:pt idx="56">
                  <c:v>43124.194444444445</c:v>
                </c:pt>
                <c:pt idx="57">
                  <c:v>43124.197916666664</c:v>
                </c:pt>
                <c:pt idx="58">
                  <c:v>43124.201388888891</c:v>
                </c:pt>
                <c:pt idx="59">
                  <c:v>43124.204861111109</c:v>
                </c:pt>
                <c:pt idx="60">
                  <c:v>43124.208333333336</c:v>
                </c:pt>
                <c:pt idx="61">
                  <c:v>43124.211805555555</c:v>
                </c:pt>
                <c:pt idx="62">
                  <c:v>43124.215254629627</c:v>
                </c:pt>
                <c:pt idx="63">
                  <c:v>43124.21875</c:v>
                </c:pt>
                <c:pt idx="64">
                  <c:v>43124.222222222219</c:v>
                </c:pt>
                <c:pt idx="65">
                  <c:v>43124.225694444445</c:v>
                </c:pt>
                <c:pt idx="66">
                  <c:v>43124.229166666664</c:v>
                </c:pt>
                <c:pt idx="67">
                  <c:v>43124.232638888891</c:v>
                </c:pt>
                <c:pt idx="68">
                  <c:v>43124.236111111109</c:v>
                </c:pt>
                <c:pt idx="69">
                  <c:v>43124.239583333336</c:v>
                </c:pt>
                <c:pt idx="70">
                  <c:v>43124.243055555555</c:v>
                </c:pt>
                <c:pt idx="71">
                  <c:v>43124.246527777781</c:v>
                </c:pt>
                <c:pt idx="72">
                  <c:v>43124.25</c:v>
                </c:pt>
                <c:pt idx="73">
                  <c:v>43124.253472222219</c:v>
                </c:pt>
                <c:pt idx="74">
                  <c:v>43124.256944444445</c:v>
                </c:pt>
                <c:pt idx="75">
                  <c:v>43124.260416666664</c:v>
                </c:pt>
                <c:pt idx="76">
                  <c:v>43124.263888888891</c:v>
                </c:pt>
                <c:pt idx="77">
                  <c:v>43124.267361111109</c:v>
                </c:pt>
                <c:pt idx="78">
                  <c:v>43124.270833333336</c:v>
                </c:pt>
                <c:pt idx="79">
                  <c:v>43124.274317129632</c:v>
                </c:pt>
                <c:pt idx="80">
                  <c:v>43124.277777777781</c:v>
                </c:pt>
                <c:pt idx="81">
                  <c:v>43124.28125</c:v>
                </c:pt>
                <c:pt idx="82">
                  <c:v>43124.284722222219</c:v>
                </c:pt>
                <c:pt idx="83">
                  <c:v>43124.288194444445</c:v>
                </c:pt>
                <c:pt idx="84">
                  <c:v>43124.291666666664</c:v>
                </c:pt>
                <c:pt idx="85">
                  <c:v>43124.295138888891</c:v>
                </c:pt>
                <c:pt idx="86">
                  <c:v>43124.298611111109</c:v>
                </c:pt>
                <c:pt idx="87">
                  <c:v>43124.302083333336</c:v>
                </c:pt>
                <c:pt idx="88">
                  <c:v>43124.305555555555</c:v>
                </c:pt>
                <c:pt idx="89">
                  <c:v>43124.309027777781</c:v>
                </c:pt>
                <c:pt idx="90">
                  <c:v>43124.3125</c:v>
                </c:pt>
                <c:pt idx="91">
                  <c:v>43124.315972222219</c:v>
                </c:pt>
                <c:pt idx="92">
                  <c:v>43124.319444444445</c:v>
                </c:pt>
                <c:pt idx="93">
                  <c:v>43124.322916666664</c:v>
                </c:pt>
                <c:pt idx="94">
                  <c:v>43124.326388888891</c:v>
                </c:pt>
                <c:pt idx="95">
                  <c:v>43124.329861111109</c:v>
                </c:pt>
                <c:pt idx="96">
                  <c:v>43124.333333333336</c:v>
                </c:pt>
                <c:pt idx="97">
                  <c:v>43124.336805555555</c:v>
                </c:pt>
                <c:pt idx="98">
                  <c:v>43124.340277777781</c:v>
                </c:pt>
                <c:pt idx="99">
                  <c:v>43124.34375</c:v>
                </c:pt>
                <c:pt idx="100">
                  <c:v>43124.347222222219</c:v>
                </c:pt>
                <c:pt idx="101">
                  <c:v>43124.350694444445</c:v>
                </c:pt>
                <c:pt idx="102">
                  <c:v>43124.354166666664</c:v>
                </c:pt>
                <c:pt idx="103">
                  <c:v>43124.357638888891</c:v>
                </c:pt>
                <c:pt idx="104">
                  <c:v>43124.361111111109</c:v>
                </c:pt>
                <c:pt idx="105">
                  <c:v>43124.364583333336</c:v>
                </c:pt>
                <c:pt idx="106">
                  <c:v>43124.368055555555</c:v>
                </c:pt>
                <c:pt idx="107">
                  <c:v>43124.371527777781</c:v>
                </c:pt>
                <c:pt idx="108">
                  <c:v>43124.375</c:v>
                </c:pt>
                <c:pt idx="109">
                  <c:v>43124.378472222219</c:v>
                </c:pt>
                <c:pt idx="110">
                  <c:v>43124.381944444445</c:v>
                </c:pt>
                <c:pt idx="111">
                  <c:v>43124.385416666664</c:v>
                </c:pt>
                <c:pt idx="112">
                  <c:v>43124.388888888891</c:v>
                </c:pt>
                <c:pt idx="113">
                  <c:v>43124.392361111109</c:v>
                </c:pt>
                <c:pt idx="114">
                  <c:v>43124.395833333336</c:v>
                </c:pt>
                <c:pt idx="115">
                  <c:v>43124.399305555555</c:v>
                </c:pt>
                <c:pt idx="116">
                  <c:v>43124.402777777781</c:v>
                </c:pt>
                <c:pt idx="117">
                  <c:v>43124.40625</c:v>
                </c:pt>
                <c:pt idx="118">
                  <c:v>43124.409722222219</c:v>
                </c:pt>
                <c:pt idx="119">
                  <c:v>43124.413194444445</c:v>
                </c:pt>
                <c:pt idx="120">
                  <c:v>43124.416666666664</c:v>
                </c:pt>
                <c:pt idx="121">
                  <c:v>43124.420138888891</c:v>
                </c:pt>
                <c:pt idx="122">
                  <c:v>43124.423611111109</c:v>
                </c:pt>
                <c:pt idx="123">
                  <c:v>43124.427083333336</c:v>
                </c:pt>
                <c:pt idx="124">
                  <c:v>43124.430555555555</c:v>
                </c:pt>
                <c:pt idx="125">
                  <c:v>43124.434027777781</c:v>
                </c:pt>
                <c:pt idx="126">
                  <c:v>43124.4375</c:v>
                </c:pt>
                <c:pt idx="127">
                  <c:v>43124.440972222219</c:v>
                </c:pt>
                <c:pt idx="128">
                  <c:v>43124.444456018522</c:v>
                </c:pt>
                <c:pt idx="129">
                  <c:v>43124.447916666664</c:v>
                </c:pt>
                <c:pt idx="130">
                  <c:v>43124.451388888891</c:v>
                </c:pt>
                <c:pt idx="131">
                  <c:v>43124.454861111109</c:v>
                </c:pt>
                <c:pt idx="132">
                  <c:v>43124.458333333336</c:v>
                </c:pt>
                <c:pt idx="133">
                  <c:v>43124.461805555555</c:v>
                </c:pt>
                <c:pt idx="134">
                  <c:v>43124.465277777781</c:v>
                </c:pt>
                <c:pt idx="135">
                  <c:v>43124.46875</c:v>
                </c:pt>
                <c:pt idx="136">
                  <c:v>43124.472222222219</c:v>
                </c:pt>
                <c:pt idx="137">
                  <c:v>43124.475694444445</c:v>
                </c:pt>
                <c:pt idx="138">
                  <c:v>43124.479166666664</c:v>
                </c:pt>
                <c:pt idx="139">
                  <c:v>43124.48265046296</c:v>
                </c:pt>
                <c:pt idx="140">
                  <c:v>43124.486111111109</c:v>
                </c:pt>
                <c:pt idx="141">
                  <c:v>43124.489583333336</c:v>
                </c:pt>
                <c:pt idx="142">
                  <c:v>43124.493055555555</c:v>
                </c:pt>
                <c:pt idx="143">
                  <c:v>43124.496527777781</c:v>
                </c:pt>
                <c:pt idx="144">
                  <c:v>43124.5</c:v>
                </c:pt>
                <c:pt idx="145">
                  <c:v>43124.503472222219</c:v>
                </c:pt>
                <c:pt idx="146">
                  <c:v>43124.506944444445</c:v>
                </c:pt>
                <c:pt idx="147">
                  <c:v>43124.510416666664</c:v>
                </c:pt>
                <c:pt idx="148">
                  <c:v>43124.513888888891</c:v>
                </c:pt>
                <c:pt idx="149">
                  <c:v>43124.517361111109</c:v>
                </c:pt>
                <c:pt idx="150">
                  <c:v>43124.520833333336</c:v>
                </c:pt>
                <c:pt idx="151">
                  <c:v>43124.524305555555</c:v>
                </c:pt>
                <c:pt idx="152">
                  <c:v>43124.527777777781</c:v>
                </c:pt>
                <c:pt idx="153">
                  <c:v>43124.53125</c:v>
                </c:pt>
                <c:pt idx="154">
                  <c:v>43124.534733796296</c:v>
                </c:pt>
                <c:pt idx="155">
                  <c:v>43124.538194444445</c:v>
                </c:pt>
                <c:pt idx="156">
                  <c:v>43124.541666666664</c:v>
                </c:pt>
                <c:pt idx="157">
                  <c:v>43124.545138888891</c:v>
                </c:pt>
                <c:pt idx="158">
                  <c:v>43124.548611111109</c:v>
                </c:pt>
                <c:pt idx="159">
                  <c:v>43124.552083333336</c:v>
                </c:pt>
                <c:pt idx="160">
                  <c:v>43124.555555555555</c:v>
                </c:pt>
                <c:pt idx="161">
                  <c:v>43124.559027777781</c:v>
                </c:pt>
                <c:pt idx="162">
                  <c:v>43124.5625</c:v>
                </c:pt>
                <c:pt idx="163">
                  <c:v>43124.565972222219</c:v>
                </c:pt>
                <c:pt idx="164">
                  <c:v>43124.569444444445</c:v>
                </c:pt>
                <c:pt idx="165">
                  <c:v>43124.572916666664</c:v>
                </c:pt>
                <c:pt idx="166">
                  <c:v>43124.576388888891</c:v>
                </c:pt>
                <c:pt idx="167">
                  <c:v>43124.579861111109</c:v>
                </c:pt>
                <c:pt idx="168">
                  <c:v>43124.583333333336</c:v>
                </c:pt>
                <c:pt idx="169">
                  <c:v>43124.586805555555</c:v>
                </c:pt>
                <c:pt idx="170">
                  <c:v>43124.590277777781</c:v>
                </c:pt>
                <c:pt idx="171">
                  <c:v>43124.593761574077</c:v>
                </c:pt>
                <c:pt idx="172">
                  <c:v>43124.597222222219</c:v>
                </c:pt>
                <c:pt idx="173">
                  <c:v>43124.600694444445</c:v>
                </c:pt>
                <c:pt idx="174">
                  <c:v>43124.604166666664</c:v>
                </c:pt>
                <c:pt idx="175">
                  <c:v>43124.607638888891</c:v>
                </c:pt>
                <c:pt idx="176">
                  <c:v>43124.611111111109</c:v>
                </c:pt>
                <c:pt idx="177">
                  <c:v>43124.614583333336</c:v>
                </c:pt>
                <c:pt idx="178">
                  <c:v>43124.618055555555</c:v>
                </c:pt>
                <c:pt idx="179">
                  <c:v>43124.621527777781</c:v>
                </c:pt>
                <c:pt idx="180">
                  <c:v>43124.625</c:v>
                </c:pt>
                <c:pt idx="181">
                  <c:v>43124.628472222219</c:v>
                </c:pt>
                <c:pt idx="182">
                  <c:v>43124.631944444445</c:v>
                </c:pt>
                <c:pt idx="183">
                  <c:v>43124.635416666664</c:v>
                </c:pt>
                <c:pt idx="184">
                  <c:v>43124.638888888891</c:v>
                </c:pt>
                <c:pt idx="185">
                  <c:v>43124.642361111109</c:v>
                </c:pt>
                <c:pt idx="186">
                  <c:v>43124.645833333336</c:v>
                </c:pt>
                <c:pt idx="187">
                  <c:v>43124.649305555555</c:v>
                </c:pt>
                <c:pt idx="188">
                  <c:v>43124.652777777781</c:v>
                </c:pt>
                <c:pt idx="189">
                  <c:v>43124.65625</c:v>
                </c:pt>
                <c:pt idx="190">
                  <c:v>43124.659722222219</c:v>
                </c:pt>
                <c:pt idx="191">
                  <c:v>43124.663194444445</c:v>
                </c:pt>
                <c:pt idx="192">
                  <c:v>43124.666666666664</c:v>
                </c:pt>
                <c:pt idx="193">
                  <c:v>43124.670138888891</c:v>
                </c:pt>
                <c:pt idx="194">
                  <c:v>43124.673611111109</c:v>
                </c:pt>
                <c:pt idx="195">
                  <c:v>43124.677083333336</c:v>
                </c:pt>
                <c:pt idx="196">
                  <c:v>43124.680555555555</c:v>
                </c:pt>
                <c:pt idx="197">
                  <c:v>43124.684027777781</c:v>
                </c:pt>
                <c:pt idx="198">
                  <c:v>43124.6875</c:v>
                </c:pt>
                <c:pt idx="199">
                  <c:v>43124.690972222219</c:v>
                </c:pt>
                <c:pt idx="200">
                  <c:v>43124.694444444445</c:v>
                </c:pt>
                <c:pt idx="201">
                  <c:v>43124.697916666664</c:v>
                </c:pt>
                <c:pt idx="202">
                  <c:v>43124.701388888891</c:v>
                </c:pt>
                <c:pt idx="203">
                  <c:v>43124.704861111109</c:v>
                </c:pt>
                <c:pt idx="204">
                  <c:v>43124.708333333336</c:v>
                </c:pt>
                <c:pt idx="205">
                  <c:v>43124.711805555555</c:v>
                </c:pt>
                <c:pt idx="206">
                  <c:v>43124.715277777781</c:v>
                </c:pt>
                <c:pt idx="207">
                  <c:v>43124.71875</c:v>
                </c:pt>
                <c:pt idx="208">
                  <c:v>43124.722233796296</c:v>
                </c:pt>
                <c:pt idx="209">
                  <c:v>43124.725694444445</c:v>
                </c:pt>
                <c:pt idx="210">
                  <c:v>43124.729166666664</c:v>
                </c:pt>
                <c:pt idx="211">
                  <c:v>43124.732638888891</c:v>
                </c:pt>
                <c:pt idx="212">
                  <c:v>43124.736111111109</c:v>
                </c:pt>
                <c:pt idx="213">
                  <c:v>43124.739583333336</c:v>
                </c:pt>
                <c:pt idx="214">
                  <c:v>43124.743055555555</c:v>
                </c:pt>
                <c:pt idx="215">
                  <c:v>43124.746527777781</c:v>
                </c:pt>
                <c:pt idx="216">
                  <c:v>43124.75</c:v>
                </c:pt>
                <c:pt idx="217">
                  <c:v>43124.753472222219</c:v>
                </c:pt>
                <c:pt idx="218">
                  <c:v>43124.756944444445</c:v>
                </c:pt>
                <c:pt idx="219">
                  <c:v>43124.760416666664</c:v>
                </c:pt>
                <c:pt idx="220">
                  <c:v>43124.76390046296</c:v>
                </c:pt>
                <c:pt idx="221">
                  <c:v>43124.767361111109</c:v>
                </c:pt>
                <c:pt idx="222">
                  <c:v>43124.770833333336</c:v>
                </c:pt>
                <c:pt idx="223">
                  <c:v>43124.774305555555</c:v>
                </c:pt>
                <c:pt idx="224">
                  <c:v>43124.777789351851</c:v>
                </c:pt>
                <c:pt idx="225">
                  <c:v>43124.78125</c:v>
                </c:pt>
                <c:pt idx="226">
                  <c:v>43124.784722222219</c:v>
                </c:pt>
                <c:pt idx="227">
                  <c:v>43124.788194444445</c:v>
                </c:pt>
                <c:pt idx="228">
                  <c:v>43124.791666666664</c:v>
                </c:pt>
                <c:pt idx="229">
                  <c:v>43124.795138888891</c:v>
                </c:pt>
                <c:pt idx="230">
                  <c:v>43124.798611111109</c:v>
                </c:pt>
                <c:pt idx="231">
                  <c:v>43124.802083333336</c:v>
                </c:pt>
                <c:pt idx="232">
                  <c:v>43124.805555555555</c:v>
                </c:pt>
                <c:pt idx="233">
                  <c:v>43124.809027777781</c:v>
                </c:pt>
                <c:pt idx="234">
                  <c:v>43124.8125</c:v>
                </c:pt>
                <c:pt idx="235">
                  <c:v>43124.815972222219</c:v>
                </c:pt>
                <c:pt idx="236">
                  <c:v>43124.819444444445</c:v>
                </c:pt>
                <c:pt idx="237">
                  <c:v>43124.822916666664</c:v>
                </c:pt>
                <c:pt idx="238">
                  <c:v>43124.826388888891</c:v>
                </c:pt>
                <c:pt idx="239">
                  <c:v>43124.829861111109</c:v>
                </c:pt>
                <c:pt idx="240">
                  <c:v>43124.833333333336</c:v>
                </c:pt>
                <c:pt idx="241">
                  <c:v>43124.836805555555</c:v>
                </c:pt>
                <c:pt idx="242">
                  <c:v>43124.840277777781</c:v>
                </c:pt>
                <c:pt idx="243">
                  <c:v>43124.84375</c:v>
                </c:pt>
                <c:pt idx="244">
                  <c:v>43124.847222222219</c:v>
                </c:pt>
                <c:pt idx="245">
                  <c:v>43124.850694444445</c:v>
                </c:pt>
                <c:pt idx="246">
                  <c:v>43124.854166666664</c:v>
                </c:pt>
                <c:pt idx="247">
                  <c:v>43124.857638888891</c:v>
                </c:pt>
                <c:pt idx="248">
                  <c:v>43124.861111111109</c:v>
                </c:pt>
                <c:pt idx="249">
                  <c:v>43124.864583333336</c:v>
                </c:pt>
                <c:pt idx="250">
                  <c:v>43124.868055555555</c:v>
                </c:pt>
                <c:pt idx="251">
                  <c:v>43124.871527777781</c:v>
                </c:pt>
                <c:pt idx="252">
                  <c:v>43124.875011574077</c:v>
                </c:pt>
                <c:pt idx="253">
                  <c:v>43124.878472222219</c:v>
                </c:pt>
                <c:pt idx="254">
                  <c:v>43124.881944444445</c:v>
                </c:pt>
                <c:pt idx="255">
                  <c:v>43124.885416666664</c:v>
                </c:pt>
                <c:pt idx="256">
                  <c:v>43124.888888888891</c:v>
                </c:pt>
                <c:pt idx="257">
                  <c:v>43124.892361111109</c:v>
                </c:pt>
                <c:pt idx="258">
                  <c:v>43124.895833333336</c:v>
                </c:pt>
                <c:pt idx="259">
                  <c:v>43124.899305555555</c:v>
                </c:pt>
                <c:pt idx="260">
                  <c:v>43124.902777777781</c:v>
                </c:pt>
                <c:pt idx="261">
                  <c:v>43124.90625</c:v>
                </c:pt>
                <c:pt idx="262">
                  <c:v>43124.909722222219</c:v>
                </c:pt>
                <c:pt idx="263">
                  <c:v>43124.913194444445</c:v>
                </c:pt>
                <c:pt idx="264">
                  <c:v>43124.916666666664</c:v>
                </c:pt>
                <c:pt idx="265">
                  <c:v>43124.920138888891</c:v>
                </c:pt>
                <c:pt idx="266">
                  <c:v>43124.923611111109</c:v>
                </c:pt>
                <c:pt idx="267">
                  <c:v>43124.927083333336</c:v>
                </c:pt>
                <c:pt idx="268">
                  <c:v>43124.930555555555</c:v>
                </c:pt>
                <c:pt idx="269">
                  <c:v>43124.934027777781</c:v>
                </c:pt>
                <c:pt idx="270">
                  <c:v>43124.9375</c:v>
                </c:pt>
                <c:pt idx="271">
                  <c:v>43124.940972222219</c:v>
                </c:pt>
                <c:pt idx="272">
                  <c:v>43124.944444444445</c:v>
                </c:pt>
                <c:pt idx="273">
                  <c:v>43124.947916666664</c:v>
                </c:pt>
                <c:pt idx="274">
                  <c:v>43124.951388888891</c:v>
                </c:pt>
                <c:pt idx="275">
                  <c:v>43124.954861111109</c:v>
                </c:pt>
                <c:pt idx="276">
                  <c:v>43124.958333333336</c:v>
                </c:pt>
                <c:pt idx="277">
                  <c:v>43124.961817129632</c:v>
                </c:pt>
                <c:pt idx="278">
                  <c:v>43124.965277777781</c:v>
                </c:pt>
                <c:pt idx="279">
                  <c:v>43124.96875</c:v>
                </c:pt>
                <c:pt idx="280">
                  <c:v>43124.972222222219</c:v>
                </c:pt>
                <c:pt idx="281">
                  <c:v>43124.975694444445</c:v>
                </c:pt>
                <c:pt idx="282">
                  <c:v>43124.979166666664</c:v>
                </c:pt>
                <c:pt idx="283">
                  <c:v>43124.982638888891</c:v>
                </c:pt>
                <c:pt idx="284">
                  <c:v>43124.986111111109</c:v>
                </c:pt>
                <c:pt idx="285">
                  <c:v>43124.989583333336</c:v>
                </c:pt>
                <c:pt idx="286">
                  <c:v>43124.993055555555</c:v>
                </c:pt>
                <c:pt idx="287">
                  <c:v>43124.996539351851</c:v>
                </c:pt>
              </c:numCache>
            </c:numRef>
          </c:xVal>
          <c:yVal>
            <c:numRef>
              <c:f>'2018_01_23_NEW'!$R:$R</c:f>
              <c:numCache>
                <c:formatCode>General</c:formatCode>
                <c:ptCount val="104857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54.578163077142861</c:v>
                </c:pt>
                <c:pt idx="122">
                  <c:v>39.21490902</c:v>
                </c:pt>
                <c:pt idx="123">
                  <c:v>30.668912742857145</c:v>
                </c:pt>
                <c:pt idx="124">
                  <c:v>31.647641349999997</c:v>
                </c:pt>
                <c:pt idx="125">
                  <c:v>30.894721020000002</c:v>
                </c:pt>
                <c:pt idx="126">
                  <c:v>35.418236622857151</c:v>
                </c:pt>
                <c:pt idx="127">
                  <c:v>31.066252898571431</c:v>
                </c:pt>
                <c:pt idx="128">
                  <c:v>33.788127460000005</c:v>
                </c:pt>
                <c:pt idx="129">
                  <c:v>38.977986999999999</c:v>
                </c:pt>
                <c:pt idx="130">
                  <c:v>35.228031719999997</c:v>
                </c:pt>
                <c:pt idx="131">
                  <c:v>34.324503072857148</c:v>
                </c:pt>
                <c:pt idx="132">
                  <c:v>37.570125379999993</c:v>
                </c:pt>
                <c:pt idx="133">
                  <c:v>42.894200828571435</c:v>
                </c:pt>
                <c:pt idx="134">
                  <c:v>24.366737302857139</c:v>
                </c:pt>
                <c:pt idx="135">
                  <c:v>36.552900857142859</c:v>
                </c:pt>
                <c:pt idx="136">
                  <c:v>35.291844062857145</c:v>
                </c:pt>
                <c:pt idx="137">
                  <c:v>39.082211374285713</c:v>
                </c:pt>
                <c:pt idx="138">
                  <c:v>38.845333600000011</c:v>
                </c:pt>
                <c:pt idx="139">
                  <c:v>37.945443240000003</c:v>
                </c:pt>
                <c:pt idx="140">
                  <c:v>39.677388660000005</c:v>
                </c:pt>
                <c:pt idx="141">
                  <c:v>39.568871864285718</c:v>
                </c:pt>
                <c:pt idx="142">
                  <c:v>19.004277439999999</c:v>
                </c:pt>
                <c:pt idx="143">
                  <c:v>17.745052232857148</c:v>
                </c:pt>
                <c:pt idx="144">
                  <c:v>35.559090094285715</c:v>
                </c:pt>
                <c:pt idx="145">
                  <c:v>35.56682151857143</c:v>
                </c:pt>
                <c:pt idx="146">
                  <c:v>35.168461607142852</c:v>
                </c:pt>
                <c:pt idx="147">
                  <c:v>38.350348158571428</c:v>
                </c:pt>
                <c:pt idx="148">
                  <c:v>38.810256921428575</c:v>
                </c:pt>
                <c:pt idx="149">
                  <c:v>38.883662777142867</c:v>
                </c:pt>
                <c:pt idx="150">
                  <c:v>36.369161622857149</c:v>
                </c:pt>
                <c:pt idx="151">
                  <c:v>38.590413249999997</c:v>
                </c:pt>
                <c:pt idx="152">
                  <c:v>36.634714290000005</c:v>
                </c:pt>
                <c:pt idx="153">
                  <c:v>37.815109487142863</c:v>
                </c:pt>
                <c:pt idx="154">
                  <c:v>20.856564582857143</c:v>
                </c:pt>
                <c:pt idx="155">
                  <c:v>32.46304814142858</c:v>
                </c:pt>
                <c:pt idx="156">
                  <c:v>34.668924171428579</c:v>
                </c:pt>
                <c:pt idx="157">
                  <c:v>36.743598728571435</c:v>
                </c:pt>
                <c:pt idx="158">
                  <c:v>36.755659979999997</c:v>
                </c:pt>
                <c:pt idx="159">
                  <c:v>38.637308157142854</c:v>
                </c:pt>
                <c:pt idx="160">
                  <c:v>37.074619439999999</c:v>
                </c:pt>
                <c:pt idx="161">
                  <c:v>34.780660757142861</c:v>
                </c:pt>
                <c:pt idx="162">
                  <c:v>36.483813822857144</c:v>
                </c:pt>
                <c:pt idx="163">
                  <c:v>38.744050718571437</c:v>
                </c:pt>
                <c:pt idx="164">
                  <c:v>38.681694059999998</c:v>
                </c:pt>
                <c:pt idx="165">
                  <c:v>32.157952514285718</c:v>
                </c:pt>
                <c:pt idx="166">
                  <c:v>35.728029245714282</c:v>
                </c:pt>
                <c:pt idx="167">
                  <c:v>23.633017050000007</c:v>
                </c:pt>
                <c:pt idx="168">
                  <c:v>32.434713051428581</c:v>
                </c:pt>
                <c:pt idx="169">
                  <c:v>36.189108434285707</c:v>
                </c:pt>
                <c:pt idx="170">
                  <c:v>37.76679309</c:v>
                </c:pt>
                <c:pt idx="171">
                  <c:v>37.879992688571434</c:v>
                </c:pt>
                <c:pt idx="172">
                  <c:v>38.094571101428571</c:v>
                </c:pt>
                <c:pt idx="173">
                  <c:v>36.07634111714286</c:v>
                </c:pt>
                <c:pt idx="174">
                  <c:v>40.282265901428573</c:v>
                </c:pt>
                <c:pt idx="175">
                  <c:v>38.152740571428573</c:v>
                </c:pt>
                <c:pt idx="176">
                  <c:v>34.632614099999998</c:v>
                </c:pt>
                <c:pt idx="177">
                  <c:v>35.848379285714294</c:v>
                </c:pt>
                <c:pt idx="178">
                  <c:v>38.654605599999996</c:v>
                </c:pt>
                <c:pt idx="179">
                  <c:v>36.698006079999999</c:v>
                </c:pt>
                <c:pt idx="180">
                  <c:v>29.753964239999998</c:v>
                </c:pt>
                <c:pt idx="181">
                  <c:v>34.196979212857137</c:v>
                </c:pt>
                <c:pt idx="182">
                  <c:v>35.495515298571434</c:v>
                </c:pt>
                <c:pt idx="183">
                  <c:v>36.88773688571429</c:v>
                </c:pt>
                <c:pt idx="184">
                  <c:v>33.51973697857143</c:v>
                </c:pt>
                <c:pt idx="185">
                  <c:v>35.861404500000006</c:v>
                </c:pt>
                <c:pt idx="186">
                  <c:v>42.214057238571428</c:v>
                </c:pt>
                <c:pt idx="187">
                  <c:v>38.63890852714286</c:v>
                </c:pt>
                <c:pt idx="188">
                  <c:v>33.515656740000004</c:v>
                </c:pt>
                <c:pt idx="189">
                  <c:v>38.57921501142858</c:v>
                </c:pt>
                <c:pt idx="190">
                  <c:v>34.83703481142858</c:v>
                </c:pt>
                <c:pt idx="191">
                  <c:v>36.33601458857143</c:v>
                </c:pt>
                <c:pt idx="192">
                  <c:v>35.704312051428573</c:v>
                </c:pt>
                <c:pt idx="193">
                  <c:v>36.023083135714288</c:v>
                </c:pt>
                <c:pt idx="194">
                  <c:v>34.988498930000006</c:v>
                </c:pt>
                <c:pt idx="195">
                  <c:v>31.436726449999998</c:v>
                </c:pt>
                <c:pt idx="196">
                  <c:v>38.361167800000004</c:v>
                </c:pt>
                <c:pt idx="197">
                  <c:v>30.449216642857149</c:v>
                </c:pt>
                <c:pt idx="198">
                  <c:v>36.779248114285714</c:v>
                </c:pt>
                <c:pt idx="199">
                  <c:v>35.831132614285721</c:v>
                </c:pt>
                <c:pt idx="200">
                  <c:v>36.542138914285722</c:v>
                </c:pt>
                <c:pt idx="201">
                  <c:v>31.984183778571431</c:v>
                </c:pt>
                <c:pt idx="202">
                  <c:v>30.078848914285725</c:v>
                </c:pt>
                <c:pt idx="203">
                  <c:v>27.796644934285716</c:v>
                </c:pt>
                <c:pt idx="204">
                  <c:v>25.586122319999998</c:v>
                </c:pt>
                <c:pt idx="205">
                  <c:v>23.133504145714287</c:v>
                </c:pt>
                <c:pt idx="206">
                  <c:v>21.219812190000003</c:v>
                </c:pt>
                <c:pt idx="207">
                  <c:v>18.762623337142859</c:v>
                </c:pt>
                <c:pt idx="208">
                  <c:v>16.410079790000001</c:v>
                </c:pt>
                <c:pt idx="209">
                  <c:v>14.059501195714287</c:v>
                </c:pt>
                <c:pt idx="210">
                  <c:v>12.749436694285716</c:v>
                </c:pt>
                <c:pt idx="211">
                  <c:v>10.44485094857143</c:v>
                </c:pt>
                <c:pt idx="212">
                  <c:v>8.8881707314285716</c:v>
                </c:pt>
                <c:pt idx="213">
                  <c:v>8.0793509485714274</c:v>
                </c:pt>
                <c:pt idx="214">
                  <c:v>8.2058499600000019</c:v>
                </c:pt>
                <c:pt idx="215">
                  <c:v>7.0648292352857149</c:v>
                </c:pt>
                <c:pt idx="216">
                  <c:v>5.688732899142857</c:v>
                </c:pt>
                <c:pt idx="217">
                  <c:v>6.2769540021428574</c:v>
                </c:pt>
                <c:pt idx="218">
                  <c:v>5.8135493777142857</c:v>
                </c:pt>
                <c:pt idx="219">
                  <c:v>3.0330098931428568</c:v>
                </c:pt>
                <c:pt idx="220">
                  <c:v>2.4757411705714292</c:v>
                </c:pt>
                <c:pt idx="221">
                  <c:v>1.9083965040000008</c:v>
                </c:pt>
                <c:pt idx="222">
                  <c:v>1.4127090287142861</c:v>
                </c:pt>
                <c:pt idx="223">
                  <c:v>1.0922912640000002</c:v>
                </c:pt>
                <c:pt idx="224">
                  <c:v>0.64065583571428575</c:v>
                </c:pt>
                <c:pt idx="225">
                  <c:v>0.19798716400000005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</c:numCache>
            </c:numRef>
          </c:yVal>
          <c:smooth val="1"/>
        </c:ser>
        <c:axId val="34167808"/>
        <c:axId val="34170752"/>
      </c:scatterChart>
      <c:scatterChart>
        <c:scatterStyle val="smoothMarker"/>
        <c:ser>
          <c:idx val="0"/>
          <c:order val="0"/>
          <c:tx>
            <c:strRef>
              <c:f>'2018_01_23_NEW'!$C$1</c:f>
              <c:strCache>
                <c:ptCount val="1"/>
                <c:pt idx="0">
                  <c:v>Water Volume(L)</c:v>
                </c:pt>
              </c:strCache>
            </c:strRef>
          </c:tx>
          <c:marker>
            <c:symbol val="none"/>
          </c:marker>
          <c:xVal>
            <c:numRef>
              <c:f>'2018_01_23_NEW'!$A$2:$A$289</c:f>
              <c:numCache>
                <c:formatCode>h:mm</c:formatCode>
                <c:ptCount val="288"/>
                <c:pt idx="0">
                  <c:v>43124</c:v>
                </c:pt>
                <c:pt idx="1">
                  <c:v>43124.003472222219</c:v>
                </c:pt>
                <c:pt idx="2">
                  <c:v>43124.006944444445</c:v>
                </c:pt>
                <c:pt idx="3">
                  <c:v>43124.010416666664</c:v>
                </c:pt>
                <c:pt idx="4">
                  <c:v>43124.013888888891</c:v>
                </c:pt>
                <c:pt idx="5">
                  <c:v>43124.017361111109</c:v>
                </c:pt>
                <c:pt idx="6">
                  <c:v>43124.020833333336</c:v>
                </c:pt>
                <c:pt idx="7">
                  <c:v>43124.024305555555</c:v>
                </c:pt>
                <c:pt idx="8">
                  <c:v>43124.027777777781</c:v>
                </c:pt>
                <c:pt idx="9">
                  <c:v>43124.03125</c:v>
                </c:pt>
                <c:pt idx="10">
                  <c:v>43124.034722222219</c:v>
                </c:pt>
                <c:pt idx="11">
                  <c:v>43124.038194444445</c:v>
                </c:pt>
                <c:pt idx="12">
                  <c:v>43124.041666666664</c:v>
                </c:pt>
                <c:pt idx="13">
                  <c:v>43124.045138888891</c:v>
                </c:pt>
                <c:pt idx="14">
                  <c:v>43124.048611111109</c:v>
                </c:pt>
                <c:pt idx="15">
                  <c:v>43124.052083333336</c:v>
                </c:pt>
                <c:pt idx="16">
                  <c:v>43124.055555555555</c:v>
                </c:pt>
                <c:pt idx="17">
                  <c:v>43124.059027777781</c:v>
                </c:pt>
                <c:pt idx="18">
                  <c:v>43124.0625</c:v>
                </c:pt>
                <c:pt idx="19">
                  <c:v>43124.065972222219</c:v>
                </c:pt>
                <c:pt idx="20">
                  <c:v>43124.069444444445</c:v>
                </c:pt>
                <c:pt idx="21">
                  <c:v>43124.072916666664</c:v>
                </c:pt>
                <c:pt idx="22">
                  <c:v>43124.076388888891</c:v>
                </c:pt>
                <c:pt idx="23">
                  <c:v>43124.079861111109</c:v>
                </c:pt>
                <c:pt idx="24">
                  <c:v>43124.083333333336</c:v>
                </c:pt>
                <c:pt idx="25">
                  <c:v>43124.086805555555</c:v>
                </c:pt>
                <c:pt idx="26">
                  <c:v>43124.090277777781</c:v>
                </c:pt>
                <c:pt idx="27">
                  <c:v>43124.09375</c:v>
                </c:pt>
                <c:pt idx="28">
                  <c:v>43124.097222222219</c:v>
                </c:pt>
                <c:pt idx="29">
                  <c:v>43124.100694444445</c:v>
                </c:pt>
                <c:pt idx="30">
                  <c:v>43124.104166666664</c:v>
                </c:pt>
                <c:pt idx="31">
                  <c:v>43124.107638888891</c:v>
                </c:pt>
                <c:pt idx="32">
                  <c:v>43124.111111111109</c:v>
                </c:pt>
                <c:pt idx="33">
                  <c:v>43124.114583333336</c:v>
                </c:pt>
                <c:pt idx="34">
                  <c:v>43124.118055555555</c:v>
                </c:pt>
                <c:pt idx="35">
                  <c:v>43124.121527777781</c:v>
                </c:pt>
                <c:pt idx="36">
                  <c:v>43124.125</c:v>
                </c:pt>
                <c:pt idx="37">
                  <c:v>43124.128472222219</c:v>
                </c:pt>
                <c:pt idx="38">
                  <c:v>43124.131944444445</c:v>
                </c:pt>
                <c:pt idx="39">
                  <c:v>43124.135416666664</c:v>
                </c:pt>
                <c:pt idx="40">
                  <c:v>43124.138888888891</c:v>
                </c:pt>
                <c:pt idx="41">
                  <c:v>43124.142361111109</c:v>
                </c:pt>
                <c:pt idx="42">
                  <c:v>43124.145833333336</c:v>
                </c:pt>
                <c:pt idx="43">
                  <c:v>43124.149305555555</c:v>
                </c:pt>
                <c:pt idx="44">
                  <c:v>43124.152777777781</c:v>
                </c:pt>
                <c:pt idx="45">
                  <c:v>43124.15625</c:v>
                </c:pt>
                <c:pt idx="46">
                  <c:v>43124.159722222219</c:v>
                </c:pt>
                <c:pt idx="47">
                  <c:v>43124.163194444445</c:v>
                </c:pt>
                <c:pt idx="48">
                  <c:v>43124.166666666664</c:v>
                </c:pt>
                <c:pt idx="49">
                  <c:v>43124.170138888891</c:v>
                </c:pt>
                <c:pt idx="50">
                  <c:v>43124.173611111109</c:v>
                </c:pt>
                <c:pt idx="51">
                  <c:v>43124.177083333336</c:v>
                </c:pt>
                <c:pt idx="52">
                  <c:v>43124.180555555555</c:v>
                </c:pt>
                <c:pt idx="53">
                  <c:v>43124.184027777781</c:v>
                </c:pt>
                <c:pt idx="54">
                  <c:v>43124.1875</c:v>
                </c:pt>
                <c:pt idx="55">
                  <c:v>43124.190972222219</c:v>
                </c:pt>
                <c:pt idx="56">
                  <c:v>43124.194444444445</c:v>
                </c:pt>
                <c:pt idx="57">
                  <c:v>43124.197916666664</c:v>
                </c:pt>
                <c:pt idx="58">
                  <c:v>43124.201388888891</c:v>
                </c:pt>
                <c:pt idx="59">
                  <c:v>43124.204861111109</c:v>
                </c:pt>
                <c:pt idx="60">
                  <c:v>43124.208333333336</c:v>
                </c:pt>
                <c:pt idx="61">
                  <c:v>43124.211805555555</c:v>
                </c:pt>
                <c:pt idx="62">
                  <c:v>43124.215254629627</c:v>
                </c:pt>
                <c:pt idx="63">
                  <c:v>43124.21875</c:v>
                </c:pt>
                <c:pt idx="64">
                  <c:v>43124.222222222219</c:v>
                </c:pt>
                <c:pt idx="65">
                  <c:v>43124.225694444445</c:v>
                </c:pt>
                <c:pt idx="66">
                  <c:v>43124.229166666664</c:v>
                </c:pt>
                <c:pt idx="67">
                  <c:v>43124.232638888891</c:v>
                </c:pt>
                <c:pt idx="68">
                  <c:v>43124.236111111109</c:v>
                </c:pt>
                <c:pt idx="69">
                  <c:v>43124.239583333336</c:v>
                </c:pt>
                <c:pt idx="70">
                  <c:v>43124.243055555555</c:v>
                </c:pt>
                <c:pt idx="71">
                  <c:v>43124.246527777781</c:v>
                </c:pt>
                <c:pt idx="72">
                  <c:v>43124.25</c:v>
                </c:pt>
                <c:pt idx="73">
                  <c:v>43124.253472222219</c:v>
                </c:pt>
                <c:pt idx="74">
                  <c:v>43124.256944444445</c:v>
                </c:pt>
                <c:pt idx="75">
                  <c:v>43124.260416666664</c:v>
                </c:pt>
                <c:pt idx="76">
                  <c:v>43124.263888888891</c:v>
                </c:pt>
                <c:pt idx="77">
                  <c:v>43124.267361111109</c:v>
                </c:pt>
                <c:pt idx="78">
                  <c:v>43124.270833333336</c:v>
                </c:pt>
                <c:pt idx="79">
                  <c:v>43124.274317129632</c:v>
                </c:pt>
                <c:pt idx="80">
                  <c:v>43124.277777777781</c:v>
                </c:pt>
                <c:pt idx="81">
                  <c:v>43124.28125</c:v>
                </c:pt>
                <c:pt idx="82">
                  <c:v>43124.284722222219</c:v>
                </c:pt>
                <c:pt idx="83">
                  <c:v>43124.288194444445</c:v>
                </c:pt>
                <c:pt idx="84">
                  <c:v>43124.291666666664</c:v>
                </c:pt>
                <c:pt idx="85">
                  <c:v>43124.295138888891</c:v>
                </c:pt>
                <c:pt idx="86">
                  <c:v>43124.298611111109</c:v>
                </c:pt>
                <c:pt idx="87">
                  <c:v>43124.302083333336</c:v>
                </c:pt>
                <c:pt idx="88">
                  <c:v>43124.305555555555</c:v>
                </c:pt>
                <c:pt idx="89">
                  <c:v>43124.309027777781</c:v>
                </c:pt>
                <c:pt idx="90">
                  <c:v>43124.3125</c:v>
                </c:pt>
                <c:pt idx="91">
                  <c:v>43124.315972222219</c:v>
                </c:pt>
                <c:pt idx="92">
                  <c:v>43124.319444444445</c:v>
                </c:pt>
                <c:pt idx="93">
                  <c:v>43124.322916666664</c:v>
                </c:pt>
                <c:pt idx="94">
                  <c:v>43124.326388888891</c:v>
                </c:pt>
                <c:pt idx="95">
                  <c:v>43124.329861111109</c:v>
                </c:pt>
                <c:pt idx="96">
                  <c:v>43124.333333333336</c:v>
                </c:pt>
                <c:pt idx="97">
                  <c:v>43124.336805555555</c:v>
                </c:pt>
                <c:pt idx="98">
                  <c:v>43124.340277777781</c:v>
                </c:pt>
                <c:pt idx="99">
                  <c:v>43124.34375</c:v>
                </c:pt>
                <c:pt idx="100">
                  <c:v>43124.347222222219</c:v>
                </c:pt>
                <c:pt idx="101">
                  <c:v>43124.350694444445</c:v>
                </c:pt>
                <c:pt idx="102">
                  <c:v>43124.354166666664</c:v>
                </c:pt>
                <c:pt idx="103">
                  <c:v>43124.357638888891</c:v>
                </c:pt>
                <c:pt idx="104">
                  <c:v>43124.361111111109</c:v>
                </c:pt>
                <c:pt idx="105">
                  <c:v>43124.364583333336</c:v>
                </c:pt>
                <c:pt idx="106">
                  <c:v>43124.368055555555</c:v>
                </c:pt>
                <c:pt idx="107">
                  <c:v>43124.371527777781</c:v>
                </c:pt>
                <c:pt idx="108">
                  <c:v>43124.375</c:v>
                </c:pt>
                <c:pt idx="109">
                  <c:v>43124.378472222219</c:v>
                </c:pt>
                <c:pt idx="110">
                  <c:v>43124.381944444445</c:v>
                </c:pt>
                <c:pt idx="111">
                  <c:v>43124.385416666664</c:v>
                </c:pt>
                <c:pt idx="112">
                  <c:v>43124.388888888891</c:v>
                </c:pt>
                <c:pt idx="113">
                  <c:v>43124.392361111109</c:v>
                </c:pt>
                <c:pt idx="114">
                  <c:v>43124.395833333336</c:v>
                </c:pt>
                <c:pt idx="115">
                  <c:v>43124.399305555555</c:v>
                </c:pt>
                <c:pt idx="116">
                  <c:v>43124.402777777781</c:v>
                </c:pt>
                <c:pt idx="117">
                  <c:v>43124.40625</c:v>
                </c:pt>
                <c:pt idx="118">
                  <c:v>43124.409722222219</c:v>
                </c:pt>
                <c:pt idx="119">
                  <c:v>43124.413194444445</c:v>
                </c:pt>
                <c:pt idx="120">
                  <c:v>43124.416666666664</c:v>
                </c:pt>
                <c:pt idx="121">
                  <c:v>43124.420138888891</c:v>
                </c:pt>
                <c:pt idx="122">
                  <c:v>43124.423611111109</c:v>
                </c:pt>
                <c:pt idx="123">
                  <c:v>43124.427083333336</c:v>
                </c:pt>
                <c:pt idx="124">
                  <c:v>43124.430555555555</c:v>
                </c:pt>
                <c:pt idx="125">
                  <c:v>43124.434027777781</c:v>
                </c:pt>
                <c:pt idx="126">
                  <c:v>43124.4375</c:v>
                </c:pt>
                <c:pt idx="127">
                  <c:v>43124.440972222219</c:v>
                </c:pt>
                <c:pt idx="128">
                  <c:v>43124.444456018522</c:v>
                </c:pt>
                <c:pt idx="129">
                  <c:v>43124.447916666664</c:v>
                </c:pt>
                <c:pt idx="130">
                  <c:v>43124.451388888891</c:v>
                </c:pt>
                <c:pt idx="131">
                  <c:v>43124.454861111109</c:v>
                </c:pt>
                <c:pt idx="132">
                  <c:v>43124.458333333336</c:v>
                </c:pt>
                <c:pt idx="133">
                  <c:v>43124.461805555555</c:v>
                </c:pt>
                <c:pt idx="134">
                  <c:v>43124.465277777781</c:v>
                </c:pt>
                <c:pt idx="135">
                  <c:v>43124.46875</c:v>
                </c:pt>
                <c:pt idx="136">
                  <c:v>43124.472222222219</c:v>
                </c:pt>
                <c:pt idx="137">
                  <c:v>43124.475694444445</c:v>
                </c:pt>
                <c:pt idx="138">
                  <c:v>43124.479166666664</c:v>
                </c:pt>
                <c:pt idx="139">
                  <c:v>43124.48265046296</c:v>
                </c:pt>
                <c:pt idx="140">
                  <c:v>43124.486111111109</c:v>
                </c:pt>
                <c:pt idx="141">
                  <c:v>43124.489583333336</c:v>
                </c:pt>
                <c:pt idx="142">
                  <c:v>43124.493055555555</c:v>
                </c:pt>
                <c:pt idx="143">
                  <c:v>43124.496527777781</c:v>
                </c:pt>
                <c:pt idx="144">
                  <c:v>43124.5</c:v>
                </c:pt>
                <c:pt idx="145">
                  <c:v>43124.503472222219</c:v>
                </c:pt>
                <c:pt idx="146">
                  <c:v>43124.506944444445</c:v>
                </c:pt>
                <c:pt idx="147">
                  <c:v>43124.510416666664</c:v>
                </c:pt>
                <c:pt idx="148">
                  <c:v>43124.513888888891</c:v>
                </c:pt>
                <c:pt idx="149">
                  <c:v>43124.517361111109</c:v>
                </c:pt>
                <c:pt idx="150">
                  <c:v>43124.520833333336</c:v>
                </c:pt>
                <c:pt idx="151">
                  <c:v>43124.524305555555</c:v>
                </c:pt>
                <c:pt idx="152">
                  <c:v>43124.527777777781</c:v>
                </c:pt>
                <c:pt idx="153">
                  <c:v>43124.53125</c:v>
                </c:pt>
                <c:pt idx="154">
                  <c:v>43124.534733796296</c:v>
                </c:pt>
                <c:pt idx="155">
                  <c:v>43124.538194444445</c:v>
                </c:pt>
                <c:pt idx="156">
                  <c:v>43124.541666666664</c:v>
                </c:pt>
                <c:pt idx="157">
                  <c:v>43124.545138888891</c:v>
                </c:pt>
                <c:pt idx="158">
                  <c:v>43124.548611111109</c:v>
                </c:pt>
                <c:pt idx="159">
                  <c:v>43124.552083333336</c:v>
                </c:pt>
                <c:pt idx="160">
                  <c:v>43124.555555555555</c:v>
                </c:pt>
                <c:pt idx="161">
                  <c:v>43124.559027777781</c:v>
                </c:pt>
                <c:pt idx="162">
                  <c:v>43124.5625</c:v>
                </c:pt>
                <c:pt idx="163">
                  <c:v>43124.565972222219</c:v>
                </c:pt>
                <c:pt idx="164">
                  <c:v>43124.569444444445</c:v>
                </c:pt>
                <c:pt idx="165">
                  <c:v>43124.572916666664</c:v>
                </c:pt>
                <c:pt idx="166">
                  <c:v>43124.576388888891</c:v>
                </c:pt>
                <c:pt idx="167">
                  <c:v>43124.579861111109</c:v>
                </c:pt>
                <c:pt idx="168">
                  <c:v>43124.583333333336</c:v>
                </c:pt>
                <c:pt idx="169">
                  <c:v>43124.586805555555</c:v>
                </c:pt>
                <c:pt idx="170">
                  <c:v>43124.590277777781</c:v>
                </c:pt>
                <c:pt idx="171">
                  <c:v>43124.593761574077</c:v>
                </c:pt>
                <c:pt idx="172">
                  <c:v>43124.597222222219</c:v>
                </c:pt>
                <c:pt idx="173">
                  <c:v>43124.600694444445</c:v>
                </c:pt>
                <c:pt idx="174">
                  <c:v>43124.604166666664</c:v>
                </c:pt>
                <c:pt idx="175">
                  <c:v>43124.607638888891</c:v>
                </c:pt>
                <c:pt idx="176">
                  <c:v>43124.611111111109</c:v>
                </c:pt>
                <c:pt idx="177">
                  <c:v>43124.614583333336</c:v>
                </c:pt>
                <c:pt idx="178">
                  <c:v>43124.618055555555</c:v>
                </c:pt>
                <c:pt idx="179">
                  <c:v>43124.621527777781</c:v>
                </c:pt>
                <c:pt idx="180">
                  <c:v>43124.625</c:v>
                </c:pt>
                <c:pt idx="181">
                  <c:v>43124.628472222219</c:v>
                </c:pt>
                <c:pt idx="182">
                  <c:v>43124.631944444445</c:v>
                </c:pt>
                <c:pt idx="183">
                  <c:v>43124.635416666664</c:v>
                </c:pt>
                <c:pt idx="184">
                  <c:v>43124.638888888891</c:v>
                </c:pt>
                <c:pt idx="185">
                  <c:v>43124.642361111109</c:v>
                </c:pt>
                <c:pt idx="186">
                  <c:v>43124.645833333336</c:v>
                </c:pt>
                <c:pt idx="187">
                  <c:v>43124.649305555555</c:v>
                </c:pt>
                <c:pt idx="188">
                  <c:v>43124.652777777781</c:v>
                </c:pt>
                <c:pt idx="189">
                  <c:v>43124.65625</c:v>
                </c:pt>
                <c:pt idx="190">
                  <c:v>43124.659722222219</c:v>
                </c:pt>
                <c:pt idx="191">
                  <c:v>43124.663194444445</c:v>
                </c:pt>
                <c:pt idx="192">
                  <c:v>43124.666666666664</c:v>
                </c:pt>
                <c:pt idx="193">
                  <c:v>43124.670138888891</c:v>
                </c:pt>
                <c:pt idx="194">
                  <c:v>43124.673611111109</c:v>
                </c:pt>
                <c:pt idx="195">
                  <c:v>43124.677083333336</c:v>
                </c:pt>
                <c:pt idx="196">
                  <c:v>43124.680555555555</c:v>
                </c:pt>
                <c:pt idx="197">
                  <c:v>43124.684027777781</c:v>
                </c:pt>
                <c:pt idx="198">
                  <c:v>43124.6875</c:v>
                </c:pt>
                <c:pt idx="199">
                  <c:v>43124.690972222219</c:v>
                </c:pt>
                <c:pt idx="200">
                  <c:v>43124.694444444445</c:v>
                </c:pt>
                <c:pt idx="201">
                  <c:v>43124.697916666664</c:v>
                </c:pt>
                <c:pt idx="202">
                  <c:v>43124.701388888891</c:v>
                </c:pt>
                <c:pt idx="203">
                  <c:v>43124.704861111109</c:v>
                </c:pt>
                <c:pt idx="204">
                  <c:v>43124.708333333336</c:v>
                </c:pt>
                <c:pt idx="205">
                  <c:v>43124.711805555555</c:v>
                </c:pt>
                <c:pt idx="206">
                  <c:v>43124.715277777781</c:v>
                </c:pt>
                <c:pt idx="207">
                  <c:v>43124.71875</c:v>
                </c:pt>
                <c:pt idx="208">
                  <c:v>43124.722233796296</c:v>
                </c:pt>
                <c:pt idx="209">
                  <c:v>43124.725694444445</c:v>
                </c:pt>
                <c:pt idx="210">
                  <c:v>43124.729166666664</c:v>
                </c:pt>
                <c:pt idx="211">
                  <c:v>43124.732638888891</c:v>
                </c:pt>
                <c:pt idx="212">
                  <c:v>43124.736111111109</c:v>
                </c:pt>
                <c:pt idx="213">
                  <c:v>43124.739583333336</c:v>
                </c:pt>
                <c:pt idx="214">
                  <c:v>43124.743055555555</c:v>
                </c:pt>
                <c:pt idx="215">
                  <c:v>43124.746527777781</c:v>
                </c:pt>
                <c:pt idx="216">
                  <c:v>43124.75</c:v>
                </c:pt>
                <c:pt idx="217">
                  <c:v>43124.753472222219</c:v>
                </c:pt>
                <c:pt idx="218">
                  <c:v>43124.756944444445</c:v>
                </c:pt>
                <c:pt idx="219">
                  <c:v>43124.760416666664</c:v>
                </c:pt>
                <c:pt idx="220">
                  <c:v>43124.76390046296</c:v>
                </c:pt>
                <c:pt idx="221">
                  <c:v>43124.767361111109</c:v>
                </c:pt>
                <c:pt idx="222">
                  <c:v>43124.770833333336</c:v>
                </c:pt>
                <c:pt idx="223">
                  <c:v>43124.774305555555</c:v>
                </c:pt>
                <c:pt idx="224">
                  <c:v>43124.777789351851</c:v>
                </c:pt>
                <c:pt idx="225">
                  <c:v>43124.78125</c:v>
                </c:pt>
                <c:pt idx="226">
                  <c:v>43124.784722222219</c:v>
                </c:pt>
                <c:pt idx="227">
                  <c:v>43124.788194444445</c:v>
                </c:pt>
                <c:pt idx="228">
                  <c:v>43124.791666666664</c:v>
                </c:pt>
                <c:pt idx="229">
                  <c:v>43124.795138888891</c:v>
                </c:pt>
                <c:pt idx="230">
                  <c:v>43124.798611111109</c:v>
                </c:pt>
                <c:pt idx="231">
                  <c:v>43124.802083333336</c:v>
                </c:pt>
                <c:pt idx="232">
                  <c:v>43124.805555555555</c:v>
                </c:pt>
                <c:pt idx="233">
                  <c:v>43124.809027777781</c:v>
                </c:pt>
                <c:pt idx="234">
                  <c:v>43124.8125</c:v>
                </c:pt>
                <c:pt idx="235">
                  <c:v>43124.815972222219</c:v>
                </c:pt>
                <c:pt idx="236">
                  <c:v>43124.819444444445</c:v>
                </c:pt>
                <c:pt idx="237">
                  <c:v>43124.822916666664</c:v>
                </c:pt>
                <c:pt idx="238">
                  <c:v>43124.826388888891</c:v>
                </c:pt>
                <c:pt idx="239">
                  <c:v>43124.829861111109</c:v>
                </c:pt>
                <c:pt idx="240">
                  <c:v>43124.833333333336</c:v>
                </c:pt>
                <c:pt idx="241">
                  <c:v>43124.836805555555</c:v>
                </c:pt>
                <c:pt idx="242">
                  <c:v>43124.840277777781</c:v>
                </c:pt>
                <c:pt idx="243">
                  <c:v>43124.84375</c:v>
                </c:pt>
                <c:pt idx="244">
                  <c:v>43124.847222222219</c:v>
                </c:pt>
                <c:pt idx="245">
                  <c:v>43124.850694444445</c:v>
                </c:pt>
                <c:pt idx="246">
                  <c:v>43124.854166666664</c:v>
                </c:pt>
                <c:pt idx="247">
                  <c:v>43124.857638888891</c:v>
                </c:pt>
                <c:pt idx="248">
                  <c:v>43124.861111111109</c:v>
                </c:pt>
                <c:pt idx="249">
                  <c:v>43124.864583333336</c:v>
                </c:pt>
                <c:pt idx="250">
                  <c:v>43124.868055555555</c:v>
                </c:pt>
                <c:pt idx="251">
                  <c:v>43124.871527777781</c:v>
                </c:pt>
                <c:pt idx="252">
                  <c:v>43124.875011574077</c:v>
                </c:pt>
                <c:pt idx="253">
                  <c:v>43124.878472222219</c:v>
                </c:pt>
                <c:pt idx="254">
                  <c:v>43124.881944444445</c:v>
                </c:pt>
                <c:pt idx="255">
                  <c:v>43124.885416666664</c:v>
                </c:pt>
                <c:pt idx="256">
                  <c:v>43124.888888888891</c:v>
                </c:pt>
                <c:pt idx="257">
                  <c:v>43124.892361111109</c:v>
                </c:pt>
                <c:pt idx="258">
                  <c:v>43124.895833333336</c:v>
                </c:pt>
                <c:pt idx="259">
                  <c:v>43124.899305555555</c:v>
                </c:pt>
                <c:pt idx="260">
                  <c:v>43124.902777777781</c:v>
                </c:pt>
                <c:pt idx="261">
                  <c:v>43124.90625</c:v>
                </c:pt>
                <c:pt idx="262">
                  <c:v>43124.909722222219</c:v>
                </c:pt>
                <c:pt idx="263">
                  <c:v>43124.913194444445</c:v>
                </c:pt>
                <c:pt idx="264">
                  <c:v>43124.916666666664</c:v>
                </c:pt>
                <c:pt idx="265">
                  <c:v>43124.920138888891</c:v>
                </c:pt>
                <c:pt idx="266">
                  <c:v>43124.923611111109</c:v>
                </c:pt>
                <c:pt idx="267">
                  <c:v>43124.927083333336</c:v>
                </c:pt>
                <c:pt idx="268">
                  <c:v>43124.930555555555</c:v>
                </c:pt>
                <c:pt idx="269">
                  <c:v>43124.934027777781</c:v>
                </c:pt>
                <c:pt idx="270">
                  <c:v>43124.9375</c:v>
                </c:pt>
                <c:pt idx="271">
                  <c:v>43124.940972222219</c:v>
                </c:pt>
                <c:pt idx="272">
                  <c:v>43124.944444444445</c:v>
                </c:pt>
                <c:pt idx="273">
                  <c:v>43124.947916666664</c:v>
                </c:pt>
                <c:pt idx="274">
                  <c:v>43124.951388888891</c:v>
                </c:pt>
                <c:pt idx="275">
                  <c:v>43124.954861111109</c:v>
                </c:pt>
                <c:pt idx="276">
                  <c:v>43124.958333333336</c:v>
                </c:pt>
                <c:pt idx="277">
                  <c:v>43124.961817129632</c:v>
                </c:pt>
                <c:pt idx="278">
                  <c:v>43124.965277777781</c:v>
                </c:pt>
                <c:pt idx="279">
                  <c:v>43124.96875</c:v>
                </c:pt>
                <c:pt idx="280">
                  <c:v>43124.972222222219</c:v>
                </c:pt>
                <c:pt idx="281">
                  <c:v>43124.975694444445</c:v>
                </c:pt>
                <c:pt idx="282">
                  <c:v>43124.979166666664</c:v>
                </c:pt>
                <c:pt idx="283">
                  <c:v>43124.982638888891</c:v>
                </c:pt>
                <c:pt idx="284">
                  <c:v>43124.986111111109</c:v>
                </c:pt>
                <c:pt idx="285">
                  <c:v>43124.989583333336</c:v>
                </c:pt>
                <c:pt idx="286">
                  <c:v>43124.993055555555</c:v>
                </c:pt>
                <c:pt idx="287">
                  <c:v>43124.996539351851</c:v>
                </c:pt>
              </c:numCache>
            </c:numRef>
          </c:xVal>
          <c:yVal>
            <c:numRef>
              <c:f>'2018_01_23_NEW'!$C$2:$C$289</c:f>
              <c:numCache>
                <c:formatCode>General</c:formatCode>
                <c:ptCount val="288"/>
                <c:pt idx="0">
                  <c:v>0</c:v>
                </c:pt>
                <c:pt idx="1">
                  <c:v>0.40400000000000003</c:v>
                </c:pt>
                <c:pt idx="2">
                  <c:v>0.81599999999999995</c:v>
                </c:pt>
                <c:pt idx="3">
                  <c:v>1.1219999999999999</c:v>
                </c:pt>
                <c:pt idx="4">
                  <c:v>1.526</c:v>
                </c:pt>
                <c:pt idx="5">
                  <c:v>1.831</c:v>
                </c:pt>
                <c:pt idx="6">
                  <c:v>2.2349999999999999</c:v>
                </c:pt>
                <c:pt idx="7">
                  <c:v>2.64</c:v>
                </c:pt>
                <c:pt idx="8">
                  <c:v>2.9450000000000003</c:v>
                </c:pt>
                <c:pt idx="9">
                  <c:v>3.3490000000000002</c:v>
                </c:pt>
                <c:pt idx="10">
                  <c:v>3.6539999999999999</c:v>
                </c:pt>
                <c:pt idx="11">
                  <c:v>4.0659999999999998</c:v>
                </c:pt>
                <c:pt idx="12">
                  <c:v>4.3719999999999999</c:v>
                </c:pt>
                <c:pt idx="13">
                  <c:v>4.7759999999999998</c:v>
                </c:pt>
                <c:pt idx="14">
                  <c:v>5.0809999999999995</c:v>
                </c:pt>
                <c:pt idx="15">
                  <c:v>5.4860000000000007</c:v>
                </c:pt>
                <c:pt idx="16">
                  <c:v>5.7910000000000004</c:v>
                </c:pt>
                <c:pt idx="17">
                  <c:v>6.1950000000000003</c:v>
                </c:pt>
                <c:pt idx="18">
                  <c:v>6.5990000000000002</c:v>
                </c:pt>
                <c:pt idx="19">
                  <c:v>6.9049999999999994</c:v>
                </c:pt>
                <c:pt idx="20">
                  <c:v>7.3169999999999993</c:v>
                </c:pt>
                <c:pt idx="21">
                  <c:v>7.6219999999999999</c:v>
                </c:pt>
                <c:pt idx="22">
                  <c:v>8.0259999999999998</c:v>
                </c:pt>
                <c:pt idx="23">
                  <c:v>8.3309999999999995</c:v>
                </c:pt>
                <c:pt idx="24">
                  <c:v>8.7360000000000007</c:v>
                </c:pt>
                <c:pt idx="25">
                  <c:v>9.0410000000000004</c:v>
                </c:pt>
                <c:pt idx="26">
                  <c:v>9.4450000000000003</c:v>
                </c:pt>
                <c:pt idx="27">
                  <c:v>9.75</c:v>
                </c:pt>
                <c:pt idx="28">
                  <c:v>10.155000000000001</c:v>
                </c:pt>
                <c:pt idx="29">
                  <c:v>10.46</c:v>
                </c:pt>
                <c:pt idx="30">
                  <c:v>10.872</c:v>
                </c:pt>
                <c:pt idx="31">
                  <c:v>11.169</c:v>
                </c:pt>
                <c:pt idx="32">
                  <c:v>11.475000000000001</c:v>
                </c:pt>
                <c:pt idx="33">
                  <c:v>11.887</c:v>
                </c:pt>
                <c:pt idx="34">
                  <c:v>12.192</c:v>
                </c:pt>
                <c:pt idx="35">
                  <c:v>12.596</c:v>
                </c:pt>
                <c:pt idx="36">
                  <c:v>12.901</c:v>
                </c:pt>
                <c:pt idx="37">
                  <c:v>13.306000000000001</c:v>
                </c:pt>
                <c:pt idx="38">
                  <c:v>13.611000000000001</c:v>
                </c:pt>
                <c:pt idx="39">
                  <c:v>14.015000000000001</c:v>
                </c:pt>
                <c:pt idx="40">
                  <c:v>14.32</c:v>
                </c:pt>
                <c:pt idx="41">
                  <c:v>14.725</c:v>
                </c:pt>
                <c:pt idx="42">
                  <c:v>15.03</c:v>
                </c:pt>
                <c:pt idx="43">
                  <c:v>15.334999999999999</c:v>
                </c:pt>
                <c:pt idx="44">
                  <c:v>15.738999999999999</c:v>
                </c:pt>
                <c:pt idx="45">
                  <c:v>16.045000000000002</c:v>
                </c:pt>
                <c:pt idx="46">
                  <c:v>16.457000000000001</c:v>
                </c:pt>
                <c:pt idx="47">
                  <c:v>16.762</c:v>
                </c:pt>
                <c:pt idx="48">
                  <c:v>17.166</c:v>
                </c:pt>
                <c:pt idx="49">
                  <c:v>17.471</c:v>
                </c:pt>
                <c:pt idx="50">
                  <c:v>17.776</c:v>
                </c:pt>
                <c:pt idx="51">
                  <c:v>18.181000000000001</c:v>
                </c:pt>
                <c:pt idx="52">
                  <c:v>18.486000000000001</c:v>
                </c:pt>
                <c:pt idx="53">
                  <c:v>18.89</c:v>
                </c:pt>
                <c:pt idx="54">
                  <c:v>19.196000000000002</c:v>
                </c:pt>
                <c:pt idx="55">
                  <c:v>19.501000000000001</c:v>
                </c:pt>
                <c:pt idx="56">
                  <c:v>19.904999999999998</c:v>
                </c:pt>
                <c:pt idx="57">
                  <c:v>20.209999999999997</c:v>
                </c:pt>
                <c:pt idx="58">
                  <c:v>20.615000000000002</c:v>
                </c:pt>
                <c:pt idx="59">
                  <c:v>20.92</c:v>
                </c:pt>
                <c:pt idx="60">
                  <c:v>21.225000000000001</c:v>
                </c:pt>
                <c:pt idx="61">
                  <c:v>21.637</c:v>
                </c:pt>
                <c:pt idx="62">
                  <c:v>21.942</c:v>
                </c:pt>
                <c:pt idx="63">
                  <c:v>22.346</c:v>
                </c:pt>
                <c:pt idx="64">
                  <c:v>22.651999999999997</c:v>
                </c:pt>
                <c:pt idx="65">
                  <c:v>22.957000000000001</c:v>
                </c:pt>
                <c:pt idx="66">
                  <c:v>23.361000000000001</c:v>
                </c:pt>
                <c:pt idx="67">
                  <c:v>23.666</c:v>
                </c:pt>
                <c:pt idx="68">
                  <c:v>23.972000000000001</c:v>
                </c:pt>
                <c:pt idx="69">
                  <c:v>24.375999999999998</c:v>
                </c:pt>
                <c:pt idx="70">
                  <c:v>24.681000000000001</c:v>
                </c:pt>
                <c:pt idx="71">
                  <c:v>25.085000000000001</c:v>
                </c:pt>
                <c:pt idx="72">
                  <c:v>25.391000000000002</c:v>
                </c:pt>
                <c:pt idx="73">
                  <c:v>25.696000000000002</c:v>
                </c:pt>
                <c:pt idx="74">
                  <c:v>26.1</c:v>
                </c:pt>
                <c:pt idx="75">
                  <c:v>26.405000000000001</c:v>
                </c:pt>
                <c:pt idx="76">
                  <c:v>26.710999999999999</c:v>
                </c:pt>
                <c:pt idx="77">
                  <c:v>27.115000000000002</c:v>
                </c:pt>
                <c:pt idx="78">
                  <c:v>27.42</c:v>
                </c:pt>
                <c:pt idx="79">
                  <c:v>27.725000000000001</c:v>
                </c:pt>
                <c:pt idx="80">
                  <c:v>28.137</c:v>
                </c:pt>
                <c:pt idx="81">
                  <c:v>28.434999999999999</c:v>
                </c:pt>
                <c:pt idx="82">
                  <c:v>28.847000000000001</c:v>
                </c:pt>
                <c:pt idx="83">
                  <c:v>29.152000000000001</c:v>
                </c:pt>
                <c:pt idx="84">
                  <c:v>29.457000000000001</c:v>
                </c:pt>
                <c:pt idx="85">
                  <c:v>29.860999999999997</c:v>
                </c:pt>
                <c:pt idx="86">
                  <c:v>30.166999999999998</c:v>
                </c:pt>
                <c:pt idx="87">
                  <c:v>30.471999999999998</c:v>
                </c:pt>
                <c:pt idx="88">
                  <c:v>30.876000000000001</c:v>
                </c:pt>
                <c:pt idx="89">
                  <c:v>31.181000000000001</c:v>
                </c:pt>
                <c:pt idx="90">
                  <c:v>31.487000000000002</c:v>
                </c:pt>
                <c:pt idx="91">
                  <c:v>31.891000000000002</c:v>
                </c:pt>
                <c:pt idx="92">
                  <c:v>32.196000000000005</c:v>
                </c:pt>
                <c:pt idx="93">
                  <c:v>32.501000000000005</c:v>
                </c:pt>
                <c:pt idx="94">
                  <c:v>32.905999999999999</c:v>
                </c:pt>
                <c:pt idx="95">
                  <c:v>33.210999999999999</c:v>
                </c:pt>
                <c:pt idx="96">
                  <c:v>33.515999999999998</c:v>
                </c:pt>
                <c:pt idx="97">
                  <c:v>33.92</c:v>
                </c:pt>
                <c:pt idx="98">
                  <c:v>34.225000000000001</c:v>
                </c:pt>
                <c:pt idx="99">
                  <c:v>34.530999999999999</c:v>
                </c:pt>
                <c:pt idx="100">
                  <c:v>34.935000000000002</c:v>
                </c:pt>
                <c:pt idx="101">
                  <c:v>35.24</c:v>
                </c:pt>
                <c:pt idx="102">
                  <c:v>35.545000000000002</c:v>
                </c:pt>
                <c:pt idx="103">
                  <c:v>35.850999999999999</c:v>
                </c:pt>
                <c:pt idx="104">
                  <c:v>36.262999999999998</c:v>
                </c:pt>
                <c:pt idx="105">
                  <c:v>36.56</c:v>
                </c:pt>
                <c:pt idx="106">
                  <c:v>36.865000000000002</c:v>
                </c:pt>
                <c:pt idx="107">
                  <c:v>37.17</c:v>
                </c:pt>
                <c:pt idx="108">
                  <c:v>37.582000000000001</c:v>
                </c:pt>
                <c:pt idx="109">
                  <c:v>37.879999999999995</c:v>
                </c:pt>
                <c:pt idx="110">
                  <c:v>38.184999999999995</c:v>
                </c:pt>
                <c:pt idx="111">
                  <c:v>38.49</c:v>
                </c:pt>
                <c:pt idx="112">
                  <c:v>38.902000000000001</c:v>
                </c:pt>
                <c:pt idx="113">
                  <c:v>39.207000000000001</c:v>
                </c:pt>
                <c:pt idx="114">
                  <c:v>39.504999999999995</c:v>
                </c:pt>
                <c:pt idx="115">
                  <c:v>39.809999999999995</c:v>
                </c:pt>
                <c:pt idx="116">
                  <c:v>40.114999999999995</c:v>
                </c:pt>
                <c:pt idx="117">
                  <c:v>40.420999999999999</c:v>
                </c:pt>
                <c:pt idx="118">
                  <c:v>40.725999999999999</c:v>
                </c:pt>
                <c:pt idx="119">
                  <c:v>41.030999999999999</c:v>
                </c:pt>
                <c:pt idx="120">
                  <c:v>56.670999999999999</c:v>
                </c:pt>
                <c:pt idx="121">
                  <c:v>131.72900000000001</c:v>
                </c:pt>
                <c:pt idx="122">
                  <c:v>198.25</c:v>
                </c:pt>
                <c:pt idx="123">
                  <c:v>274.52100000000002</c:v>
                </c:pt>
                <c:pt idx="124">
                  <c:v>350.69299999999998</c:v>
                </c:pt>
                <c:pt idx="125">
                  <c:v>426.666</c:v>
                </c:pt>
                <c:pt idx="126">
                  <c:v>503.03600000000006</c:v>
                </c:pt>
                <c:pt idx="127">
                  <c:v>578.60599999999999</c:v>
                </c:pt>
                <c:pt idx="128">
                  <c:v>654.47200000000009</c:v>
                </c:pt>
                <c:pt idx="129">
                  <c:v>729.21800000000007</c:v>
                </c:pt>
                <c:pt idx="130">
                  <c:v>804.375</c:v>
                </c:pt>
                <c:pt idx="131">
                  <c:v>879.32600000000002</c:v>
                </c:pt>
                <c:pt idx="132">
                  <c:v>953.87299999999993</c:v>
                </c:pt>
                <c:pt idx="133">
                  <c:v>1028.4189999999999</c:v>
                </c:pt>
                <c:pt idx="134">
                  <c:v>1103.3779999999999</c:v>
                </c:pt>
                <c:pt idx="135">
                  <c:v>1178.23</c:v>
                </c:pt>
                <c:pt idx="136">
                  <c:v>1253.181</c:v>
                </c:pt>
                <c:pt idx="137">
                  <c:v>1327.827</c:v>
                </c:pt>
                <c:pt idx="138">
                  <c:v>1402.2749999999999</c:v>
                </c:pt>
                <c:pt idx="139">
                  <c:v>1476.723</c:v>
                </c:pt>
                <c:pt idx="140">
                  <c:v>1550.8580000000002</c:v>
                </c:pt>
                <c:pt idx="141">
                  <c:v>1625.3050000000001</c:v>
                </c:pt>
                <c:pt idx="142">
                  <c:v>1699.7530000000002</c:v>
                </c:pt>
                <c:pt idx="143">
                  <c:v>1774.3</c:v>
                </c:pt>
                <c:pt idx="144">
                  <c:v>1847.7250000000001</c:v>
                </c:pt>
                <c:pt idx="145">
                  <c:v>1921.6610000000001</c:v>
                </c:pt>
                <c:pt idx="146">
                  <c:v>1995.7050000000002</c:v>
                </c:pt>
                <c:pt idx="147">
                  <c:v>2069.5420000000004</c:v>
                </c:pt>
                <c:pt idx="148">
                  <c:v>2143.2719999999999</c:v>
                </c:pt>
                <c:pt idx="149">
                  <c:v>2216.4990000000003</c:v>
                </c:pt>
                <c:pt idx="150">
                  <c:v>2290.6420000000003</c:v>
                </c:pt>
                <c:pt idx="151">
                  <c:v>2364.2729999999997</c:v>
                </c:pt>
                <c:pt idx="152">
                  <c:v>2437.7060000000001</c:v>
                </c:pt>
                <c:pt idx="153">
                  <c:v>2511.6420000000003</c:v>
                </c:pt>
                <c:pt idx="154">
                  <c:v>2585.0680000000002</c:v>
                </c:pt>
                <c:pt idx="155">
                  <c:v>2658.4009999999998</c:v>
                </c:pt>
                <c:pt idx="156">
                  <c:v>2731.3230000000003</c:v>
                </c:pt>
                <c:pt idx="157">
                  <c:v>2803.94</c:v>
                </c:pt>
                <c:pt idx="158">
                  <c:v>2876.8620000000001</c:v>
                </c:pt>
                <c:pt idx="159">
                  <c:v>2949.1730000000002</c:v>
                </c:pt>
                <c:pt idx="160">
                  <c:v>3021.7900000000004</c:v>
                </c:pt>
                <c:pt idx="161">
                  <c:v>3094.6120000000001</c:v>
                </c:pt>
                <c:pt idx="162">
                  <c:v>3167.2289999999998</c:v>
                </c:pt>
                <c:pt idx="163">
                  <c:v>3239.136</c:v>
                </c:pt>
                <c:pt idx="164">
                  <c:v>3310.5319999999997</c:v>
                </c:pt>
                <c:pt idx="165">
                  <c:v>3381.424</c:v>
                </c:pt>
                <c:pt idx="166">
                  <c:v>3452.2089999999998</c:v>
                </c:pt>
                <c:pt idx="167">
                  <c:v>3523.0030000000002</c:v>
                </c:pt>
                <c:pt idx="168">
                  <c:v>3593.2849999999999</c:v>
                </c:pt>
                <c:pt idx="169">
                  <c:v>3664.375</c:v>
                </c:pt>
                <c:pt idx="170">
                  <c:v>3736.076</c:v>
                </c:pt>
                <c:pt idx="171">
                  <c:v>3806.9690000000001</c:v>
                </c:pt>
                <c:pt idx="172">
                  <c:v>3877.7620000000002</c:v>
                </c:pt>
                <c:pt idx="173">
                  <c:v>3949.1580000000004</c:v>
                </c:pt>
                <c:pt idx="174">
                  <c:v>4020.3550000000005</c:v>
                </c:pt>
                <c:pt idx="175">
                  <c:v>4092.1550000000002</c:v>
                </c:pt>
                <c:pt idx="176">
                  <c:v>4164.0620000000008</c:v>
                </c:pt>
                <c:pt idx="177">
                  <c:v>4235.7639999999992</c:v>
                </c:pt>
                <c:pt idx="178">
                  <c:v>4307.6710000000003</c:v>
                </c:pt>
                <c:pt idx="179">
                  <c:v>4379.3789999999999</c:v>
                </c:pt>
                <c:pt idx="180">
                  <c:v>4451.5840000000007</c:v>
                </c:pt>
                <c:pt idx="181">
                  <c:v>4523.2929999999997</c:v>
                </c:pt>
                <c:pt idx="182">
                  <c:v>4595.2</c:v>
                </c:pt>
                <c:pt idx="183">
                  <c:v>4667.2060000000001</c:v>
                </c:pt>
                <c:pt idx="184">
                  <c:v>4739.3109999999997</c:v>
                </c:pt>
                <c:pt idx="185">
                  <c:v>4811.3249999999998</c:v>
                </c:pt>
                <c:pt idx="186">
                  <c:v>4883.835</c:v>
                </c:pt>
                <c:pt idx="187">
                  <c:v>4955.9480000000003</c:v>
                </c:pt>
                <c:pt idx="188">
                  <c:v>5028.16</c:v>
                </c:pt>
                <c:pt idx="189">
                  <c:v>5100.4709999999995</c:v>
                </c:pt>
                <c:pt idx="190">
                  <c:v>5172.8820000000005</c:v>
                </c:pt>
                <c:pt idx="191">
                  <c:v>5245.3</c:v>
                </c:pt>
                <c:pt idx="192">
                  <c:v>5317.1009999999997</c:v>
                </c:pt>
                <c:pt idx="193">
                  <c:v>5389.0079999999998</c:v>
                </c:pt>
                <c:pt idx="194">
                  <c:v>5460.2049999999999</c:v>
                </c:pt>
                <c:pt idx="195">
                  <c:v>5531.4030000000002</c:v>
                </c:pt>
                <c:pt idx="196">
                  <c:v>5602.7979999999998</c:v>
                </c:pt>
                <c:pt idx="197">
                  <c:v>5673.79</c:v>
                </c:pt>
                <c:pt idx="198">
                  <c:v>5745.0869999999995</c:v>
                </c:pt>
                <c:pt idx="199">
                  <c:v>5816.8949999999995</c:v>
                </c:pt>
                <c:pt idx="200">
                  <c:v>5888.4960000000001</c:v>
                </c:pt>
                <c:pt idx="201">
                  <c:v>5959.8919999999998</c:v>
                </c:pt>
                <c:pt idx="202">
                  <c:v>6030.9830000000002</c:v>
                </c:pt>
                <c:pt idx="203">
                  <c:v>6102.1799999999994</c:v>
                </c:pt>
                <c:pt idx="204">
                  <c:v>6174.5990000000002</c:v>
                </c:pt>
                <c:pt idx="205">
                  <c:v>6247.2150000000001</c:v>
                </c:pt>
                <c:pt idx="206">
                  <c:v>6319.7250000000004</c:v>
                </c:pt>
                <c:pt idx="207">
                  <c:v>6391.8379999999997</c:v>
                </c:pt>
                <c:pt idx="208">
                  <c:v>6463.7449999999999</c:v>
                </c:pt>
                <c:pt idx="209">
                  <c:v>6535.7510000000002</c:v>
                </c:pt>
                <c:pt idx="210">
                  <c:v>6607.8640000000005</c:v>
                </c:pt>
                <c:pt idx="211">
                  <c:v>6680.1760000000004</c:v>
                </c:pt>
                <c:pt idx="212">
                  <c:v>6753.4029999999993</c:v>
                </c:pt>
                <c:pt idx="213">
                  <c:v>6826.1180000000004</c:v>
                </c:pt>
                <c:pt idx="214">
                  <c:v>6898.6359999999995</c:v>
                </c:pt>
                <c:pt idx="215">
                  <c:v>6970.4360000000006</c:v>
                </c:pt>
                <c:pt idx="216">
                  <c:v>7042.2440000000006</c:v>
                </c:pt>
                <c:pt idx="217">
                  <c:v>7114.0519999999997</c:v>
                </c:pt>
                <c:pt idx="218">
                  <c:v>7185.951</c:v>
                </c:pt>
                <c:pt idx="219">
                  <c:v>7257.4539999999997</c:v>
                </c:pt>
                <c:pt idx="220">
                  <c:v>7329.0559999999996</c:v>
                </c:pt>
                <c:pt idx="221">
                  <c:v>7400.6580000000004</c:v>
                </c:pt>
                <c:pt idx="222">
                  <c:v>7473.3729999999996</c:v>
                </c:pt>
                <c:pt idx="223">
                  <c:v>7546.2950000000001</c:v>
                </c:pt>
                <c:pt idx="224">
                  <c:v>7618.7129999999997</c:v>
                </c:pt>
                <c:pt idx="225">
                  <c:v>7691.6350000000002</c:v>
                </c:pt>
                <c:pt idx="226">
                  <c:v>7764.4580000000005</c:v>
                </c:pt>
                <c:pt idx="227">
                  <c:v>7836.5630000000001</c:v>
                </c:pt>
                <c:pt idx="228">
                  <c:v>7908.2640000000001</c:v>
                </c:pt>
                <c:pt idx="229">
                  <c:v>7980.3769999999995</c:v>
                </c:pt>
                <c:pt idx="230">
                  <c:v>8052.9939999999997</c:v>
                </c:pt>
                <c:pt idx="231">
                  <c:v>8126.1220000000003</c:v>
                </c:pt>
                <c:pt idx="232">
                  <c:v>8198.5319999999992</c:v>
                </c:pt>
                <c:pt idx="233">
                  <c:v>8271.0489999999991</c:v>
                </c:pt>
                <c:pt idx="234">
                  <c:v>8343.5670000000009</c:v>
                </c:pt>
                <c:pt idx="235">
                  <c:v>8416.4889999999996</c:v>
                </c:pt>
                <c:pt idx="236">
                  <c:v>8488.8989999999994</c:v>
                </c:pt>
                <c:pt idx="237">
                  <c:v>8561.7219999999998</c:v>
                </c:pt>
                <c:pt idx="238">
                  <c:v>8634.7430000000004</c:v>
                </c:pt>
                <c:pt idx="239">
                  <c:v>8707.9699999999993</c:v>
                </c:pt>
                <c:pt idx="240">
                  <c:v>8780.8909999999996</c:v>
                </c:pt>
                <c:pt idx="241">
                  <c:v>8853.607</c:v>
                </c:pt>
                <c:pt idx="242">
                  <c:v>8927.139000000001</c:v>
                </c:pt>
                <c:pt idx="243">
                  <c:v>8999.9619999999995</c:v>
                </c:pt>
                <c:pt idx="244">
                  <c:v>9073.09</c:v>
                </c:pt>
                <c:pt idx="245">
                  <c:v>9146.3169999999991</c:v>
                </c:pt>
                <c:pt idx="246">
                  <c:v>9219.3369999999995</c:v>
                </c:pt>
                <c:pt idx="247">
                  <c:v>9292.3580000000002</c:v>
                </c:pt>
                <c:pt idx="248">
                  <c:v>9365.4860000000008</c:v>
                </c:pt>
                <c:pt idx="249">
                  <c:v>9438.5069999999996</c:v>
                </c:pt>
                <c:pt idx="250">
                  <c:v>9511.1239999999998</c:v>
                </c:pt>
                <c:pt idx="251">
                  <c:v>9583.9459999999999</c:v>
                </c:pt>
                <c:pt idx="252">
                  <c:v>9656.3639999999996</c:v>
                </c:pt>
                <c:pt idx="253">
                  <c:v>9728.4699999999993</c:v>
                </c:pt>
                <c:pt idx="254">
                  <c:v>9801.1859999999997</c:v>
                </c:pt>
                <c:pt idx="255">
                  <c:v>9873.2989999999991</c:v>
                </c:pt>
                <c:pt idx="256">
                  <c:v>9946.0139999999992</c:v>
                </c:pt>
                <c:pt idx="257">
                  <c:v>10018.230000000001</c:v>
                </c:pt>
                <c:pt idx="258">
                  <c:v>10090.439999999999</c:v>
                </c:pt>
                <c:pt idx="259">
                  <c:v>10162.959999999999</c:v>
                </c:pt>
                <c:pt idx="260">
                  <c:v>10235.57</c:v>
                </c:pt>
                <c:pt idx="261">
                  <c:v>10307.980000000001</c:v>
                </c:pt>
                <c:pt idx="262">
                  <c:v>10380.290000000001</c:v>
                </c:pt>
                <c:pt idx="263">
                  <c:v>10452.81</c:v>
                </c:pt>
                <c:pt idx="264">
                  <c:v>10525.230000000001</c:v>
                </c:pt>
                <c:pt idx="265">
                  <c:v>10597.54</c:v>
                </c:pt>
                <c:pt idx="266">
                  <c:v>10670.16</c:v>
                </c:pt>
                <c:pt idx="267">
                  <c:v>10742.470000000001</c:v>
                </c:pt>
                <c:pt idx="268">
                  <c:v>10816.21</c:v>
                </c:pt>
                <c:pt idx="269">
                  <c:v>10890.24</c:v>
                </c:pt>
                <c:pt idx="270">
                  <c:v>10963.68</c:v>
                </c:pt>
                <c:pt idx="271">
                  <c:v>11037</c:v>
                </c:pt>
                <c:pt idx="272">
                  <c:v>11109.92</c:v>
                </c:pt>
                <c:pt idx="273">
                  <c:v>11183.960000000001</c:v>
                </c:pt>
                <c:pt idx="274">
                  <c:v>11257.289999999999</c:v>
                </c:pt>
                <c:pt idx="275">
                  <c:v>11331.33</c:v>
                </c:pt>
                <c:pt idx="276">
                  <c:v>11404.460000000001</c:v>
                </c:pt>
                <c:pt idx="277">
                  <c:v>11477.880000000001</c:v>
                </c:pt>
                <c:pt idx="278">
                  <c:v>11551.41</c:v>
                </c:pt>
                <c:pt idx="279">
                  <c:v>11625.05</c:v>
                </c:pt>
                <c:pt idx="280">
                  <c:v>11698.17</c:v>
                </c:pt>
                <c:pt idx="281">
                  <c:v>11771.4</c:v>
                </c:pt>
                <c:pt idx="282">
                  <c:v>11844.73</c:v>
                </c:pt>
                <c:pt idx="283">
                  <c:v>11847.17</c:v>
                </c:pt>
                <c:pt idx="284">
                  <c:v>11847.88</c:v>
                </c:pt>
                <c:pt idx="285">
                  <c:v>11848.49</c:v>
                </c:pt>
                <c:pt idx="286">
                  <c:v>11849.1</c:v>
                </c:pt>
                <c:pt idx="287">
                  <c:v>11849.7</c:v>
                </c:pt>
              </c:numCache>
            </c:numRef>
          </c:yVal>
          <c:smooth val="1"/>
        </c:ser>
        <c:axId val="34183040"/>
        <c:axId val="34172928"/>
      </c:scatterChart>
      <c:valAx>
        <c:axId val="341678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AU"/>
                  <a:t>Time(H)</a:t>
                </a:r>
              </a:p>
            </c:rich>
          </c:tx>
          <c:layout/>
        </c:title>
        <c:numFmt formatCode="h:mm" sourceLinked="1"/>
        <c:tickLblPos val="nextTo"/>
        <c:crossAx val="34170752"/>
        <c:crosses val="autoZero"/>
        <c:crossBetween val="midCat"/>
        <c:majorUnit val="0.1"/>
      </c:valAx>
      <c:valAx>
        <c:axId val="34170752"/>
        <c:scaling>
          <c:orientation val="minMax"/>
          <c:min val="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AU"/>
                  <a:t>Power(KW)</a:t>
                </a:r>
              </a:p>
            </c:rich>
          </c:tx>
          <c:layout/>
        </c:title>
        <c:numFmt formatCode="General" sourceLinked="1"/>
        <c:tickLblPos val="nextTo"/>
        <c:crossAx val="34167808"/>
        <c:crosses val="autoZero"/>
        <c:crossBetween val="midCat"/>
      </c:valAx>
      <c:valAx>
        <c:axId val="34172928"/>
        <c:scaling>
          <c:orientation val="minMax"/>
          <c:min val="0"/>
        </c:scaling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AU"/>
                  <a:t>Water Volume(L)</a:t>
                </a:r>
              </a:p>
            </c:rich>
          </c:tx>
          <c:layout/>
        </c:title>
        <c:numFmt formatCode="General" sourceLinked="1"/>
        <c:tickLblPos val="nextTo"/>
        <c:crossAx val="34183040"/>
        <c:crosses val="max"/>
        <c:crossBetween val="midCat"/>
      </c:valAx>
      <c:valAx>
        <c:axId val="34183040"/>
        <c:scaling>
          <c:orientation val="minMax"/>
        </c:scaling>
        <c:delete val="1"/>
        <c:axPos val="b"/>
        <c:numFmt formatCode="h:mm" sourceLinked="1"/>
        <c:tickLblPos val="none"/>
        <c:crossAx val="34172928"/>
        <c:crosses val="autoZero"/>
        <c:crossBetween val="midCat"/>
      </c:valAx>
    </c:plotArea>
    <c:legend>
      <c:legendPos val="b"/>
      <c:layout>
        <c:manualLayout>
          <c:xMode val="edge"/>
          <c:yMode val="edge"/>
          <c:x val="0.12327726228286767"/>
          <c:y val="0.89534913374895131"/>
          <c:w val="0.63101621977349653"/>
          <c:h val="3.7785193037611783E-2"/>
        </c:manualLayout>
      </c:layout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/>
            </a:pPr>
            <a:r>
              <a:rPr lang="en-AU" sz="1800" b="1" i="0" u="none" strike="noStrike" baseline="0">
                <a:effectLst/>
              </a:rPr>
              <a:t>Tariff Comparison For </a:t>
            </a:r>
            <a:r>
              <a:rPr lang="en-AU"/>
              <a:t>26/01/2018</a:t>
            </a:r>
          </a:p>
        </c:rich>
      </c:tx>
      <c:layout>
        <c:manualLayout>
          <c:xMode val="edge"/>
          <c:yMode val="edge"/>
          <c:x val="0.28971770816061515"/>
          <c:y val="1.2537313727519418E-2"/>
        </c:manualLayout>
      </c:layout>
    </c:title>
    <c:plotArea>
      <c:layout>
        <c:manualLayout>
          <c:layoutTarget val="inner"/>
          <c:xMode val="edge"/>
          <c:yMode val="edge"/>
          <c:x val="7.5077452771054709E-2"/>
          <c:y val="0.19031132190178215"/>
          <c:w val="0.81881728515344654"/>
          <c:h val="0.43112975510940788"/>
        </c:manualLayout>
      </c:layout>
      <c:barChart>
        <c:barDir val="col"/>
        <c:grouping val="clustered"/>
        <c:varyColors val="1"/>
        <c:ser>
          <c:idx val="0"/>
          <c:order val="0"/>
          <c:dLbls>
            <c:numFmt formatCode="&quot;$&quot;#,##0.00" sourceLinked="0"/>
            <c:showVal val="1"/>
          </c:dLbls>
          <c:cat>
            <c:strRef>
              <c:f>'2018_01_23_NEW'!$T$1:$AE$1</c:f>
              <c:strCache>
                <c:ptCount val="12"/>
                <c:pt idx="0">
                  <c:v>Tariff66($/Day)</c:v>
                </c:pt>
                <c:pt idx="1">
                  <c:v>Tariff66(with solar)($/Day)</c:v>
                </c:pt>
                <c:pt idx="2">
                  <c:v>Tariff66(Savings)($/Day)</c:v>
                </c:pt>
                <c:pt idx="3">
                  <c:v>Tariff22a($/Day)</c:v>
                </c:pt>
                <c:pt idx="4">
                  <c:v>Tariff22a(with solar)($/Day)</c:v>
                </c:pt>
                <c:pt idx="5">
                  <c:v>Tariff22a(Savings)($/Day)</c:v>
                </c:pt>
                <c:pt idx="6">
                  <c:v>Tariff62($/Day)</c:v>
                </c:pt>
                <c:pt idx="7">
                  <c:v>Tariff62(with solar)($/Day)</c:v>
                </c:pt>
                <c:pt idx="8">
                  <c:v>Tariff62(Savings)($/Day)</c:v>
                </c:pt>
                <c:pt idx="9">
                  <c:v>Tariff65($/Day)</c:v>
                </c:pt>
                <c:pt idx="10">
                  <c:v>Tariff65(with solar)($/Day)</c:v>
                </c:pt>
                <c:pt idx="11">
                  <c:v>Tariff65(Savings)($/Day)</c:v>
                </c:pt>
              </c:strCache>
            </c:strRef>
          </c:cat>
          <c:val>
            <c:numRef>
              <c:f>'2018_01_23_NEW'!$T$2:$AE$2</c:f>
              <c:numCache>
                <c:formatCode>General</c:formatCode>
                <c:ptCount val="12"/>
                <c:pt idx="0">
                  <c:v>74.810465654068807</c:v>
                </c:pt>
                <c:pt idx="1">
                  <c:v>39.444128918374687</c:v>
                </c:pt>
                <c:pt idx="2">
                  <c:v>35.366336735694119</c:v>
                </c:pt>
                <c:pt idx="3">
                  <c:v>207.2659670403352</c:v>
                </c:pt>
                <c:pt idx="4">
                  <c:v>103.72573139607651</c:v>
                </c:pt>
                <c:pt idx="5">
                  <c:v>103.54023564425869</c:v>
                </c:pt>
                <c:pt idx="6">
                  <c:v>174.69485940103806</c:v>
                </c:pt>
                <c:pt idx="7">
                  <c:v>90.282374223010478</c:v>
                </c:pt>
                <c:pt idx="8">
                  <c:v>84.41248517802758</c:v>
                </c:pt>
                <c:pt idx="9">
                  <c:v>127.54276751996453</c:v>
                </c:pt>
                <c:pt idx="10">
                  <c:v>68.532862451537312</c:v>
                </c:pt>
                <c:pt idx="11">
                  <c:v>59.009905068427209</c:v>
                </c:pt>
              </c:numCache>
            </c:numRef>
          </c:val>
        </c:ser>
        <c:dLbls>
          <c:showVal val="1"/>
        </c:dLbls>
        <c:gapWidth val="75"/>
        <c:axId val="34582912"/>
        <c:axId val="35013376"/>
      </c:barChart>
      <c:catAx>
        <c:axId val="34582912"/>
        <c:scaling>
          <c:orientation val="minMax"/>
        </c:scaling>
        <c:axPos val="b"/>
        <c:majorTickMark val="none"/>
        <c:tickLblPos val="nextTo"/>
        <c:crossAx val="35013376"/>
        <c:crosses val="autoZero"/>
        <c:auto val="1"/>
        <c:lblAlgn val="ctr"/>
        <c:lblOffset val="100"/>
      </c:catAx>
      <c:valAx>
        <c:axId val="35013376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AU"/>
                  <a:t>Dollars($)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34582912"/>
        <c:crosses val="autoZero"/>
        <c:crossBetween val="between"/>
      </c:valAx>
    </c:plotArea>
    <c:legend>
      <c:legendPos val="b"/>
      <c:layout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-23044" y="-23044"/>
    <xdr:ext cx="9336012" cy="607785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65943" y="99860"/>
    <xdr:ext cx="8375831" cy="568427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294"/>
  <sheetViews>
    <sheetView tabSelected="1" topLeftCell="A234" workbookViewId="0">
      <selection activeCell="D300" sqref="D300"/>
    </sheetView>
  </sheetViews>
  <sheetFormatPr defaultRowHeight="15"/>
  <cols>
    <col min="1" max="1" width="46" customWidth="1"/>
    <col min="2" max="2" width="13.42578125" customWidth="1"/>
    <col min="3" max="3" width="20.42578125" customWidth="1"/>
    <col min="4" max="4" width="17.140625" customWidth="1"/>
    <col min="5" max="5" width="17.7109375" customWidth="1"/>
    <col min="6" max="7" width="21.85546875" customWidth="1"/>
    <col min="8" max="8" width="25" customWidth="1"/>
    <col min="9" max="9" width="21.7109375" customWidth="1"/>
    <col min="10" max="10" width="24.7109375" customWidth="1"/>
    <col min="11" max="12" width="20.85546875" customWidth="1"/>
    <col min="13" max="13" width="29" customWidth="1"/>
    <col min="14" max="14" width="20.28515625" customWidth="1"/>
    <col min="15" max="15" width="17.42578125" customWidth="1"/>
    <col min="16" max="16" width="18" customWidth="1"/>
    <col min="17" max="17" width="20.140625" customWidth="1"/>
    <col min="18" max="18" width="20.140625" style="14" customWidth="1"/>
    <col min="19" max="19" width="38.42578125" customWidth="1"/>
    <col min="20" max="20" width="16.85546875" customWidth="1"/>
    <col min="21" max="21" width="31.28515625" style="3" customWidth="1"/>
    <col min="22" max="22" width="22.28515625" customWidth="1"/>
    <col min="23" max="23" width="16.5703125" customWidth="1"/>
    <col min="24" max="24" width="27.42578125" style="5" customWidth="1"/>
    <col min="25" max="25" width="23" customWidth="1"/>
    <col min="26" max="26" width="19.5703125" customWidth="1"/>
    <col min="27" max="27" width="19.5703125" style="6" customWidth="1"/>
    <col min="28" max="28" width="28.28515625" customWidth="1"/>
    <col min="29" max="29" width="15.85546875" customWidth="1"/>
    <col min="30" max="30" width="31.7109375" style="7" customWidth="1"/>
    <col min="31" max="31" width="24.7109375" customWidth="1"/>
  </cols>
  <sheetData>
    <row r="1" spans="1:31">
      <c r="A1" t="s">
        <v>10</v>
      </c>
      <c r="B1" t="s">
        <v>0</v>
      </c>
      <c r="C1" s="8" t="s">
        <v>32</v>
      </c>
      <c r="D1" t="s">
        <v>1</v>
      </c>
      <c r="E1" t="s">
        <v>6</v>
      </c>
      <c r="F1" t="s">
        <v>7</v>
      </c>
      <c r="G1" s="9" t="s">
        <v>26</v>
      </c>
      <c r="H1" s="10" t="s">
        <v>27</v>
      </c>
      <c r="I1" t="s">
        <v>2</v>
      </c>
      <c r="J1" t="s">
        <v>8</v>
      </c>
      <c r="K1" t="s">
        <v>9</v>
      </c>
      <c r="L1" s="11" t="s">
        <v>28</v>
      </c>
      <c r="M1" s="12" t="s">
        <v>29</v>
      </c>
      <c r="N1" t="s">
        <v>5</v>
      </c>
      <c r="P1" t="s">
        <v>4</v>
      </c>
      <c r="Q1" s="13" t="s">
        <v>30</v>
      </c>
      <c r="R1" s="14" t="s">
        <v>30</v>
      </c>
      <c r="S1" s="14" t="s">
        <v>3</v>
      </c>
      <c r="T1" t="s">
        <v>11</v>
      </c>
      <c r="U1" s="4" t="s">
        <v>19</v>
      </c>
      <c r="V1" t="s">
        <v>12</v>
      </c>
      <c r="W1" t="s">
        <v>13</v>
      </c>
      <c r="X1" s="6" t="s">
        <v>23</v>
      </c>
      <c r="Y1" t="s">
        <v>14</v>
      </c>
      <c r="Z1" t="s">
        <v>15</v>
      </c>
      <c r="AA1" s="7" t="s">
        <v>24</v>
      </c>
      <c r="AB1" t="s">
        <v>16</v>
      </c>
      <c r="AC1" t="s">
        <v>17</v>
      </c>
      <c r="AD1" s="7" t="s">
        <v>25</v>
      </c>
      <c r="AE1" t="s">
        <v>18</v>
      </c>
    </row>
    <row r="2" spans="1:31">
      <c r="A2" s="1">
        <v>43124</v>
      </c>
      <c r="B2">
        <v>0</v>
      </c>
      <c r="C2">
        <v>0</v>
      </c>
      <c r="D2">
        <v>-0.237736</v>
      </c>
      <c r="E2">
        <v>-0.142453</v>
      </c>
      <c r="F2">
        <v>0.397484</v>
      </c>
      <c r="G2">
        <f>(((IF(D2&gt;=0,D2,0)+IF(E2&gt;=0,E2,0)+IF(F2&gt;=0,F2,0))*240)/1000)</f>
        <v>9.5396159999999994E-2</v>
      </c>
      <c r="H2">
        <f>(G2*(5/60))</f>
        <v>7.9496799999999989E-3</v>
      </c>
      <c r="I2">
        <v>0.50314499999999995</v>
      </c>
      <c r="J2">
        <v>1.1320749999999999</v>
      </c>
      <c r="K2">
        <v>1.037736</v>
      </c>
      <c r="L2">
        <f>((IF(I2&gt;=0,I2,0)+IF(J2&gt;=0,J2,0)+IF(K2&gt;=0,K2,0))*240*0.8)/1000</f>
        <v>0.51320755200000012</v>
      </c>
      <c r="M2">
        <f>L2*(5/60)</f>
        <v>4.276729600000001E-2</v>
      </c>
      <c r="N2">
        <v>-0.28301900000000002</v>
      </c>
      <c r="O2">
        <v>5961</v>
      </c>
      <c r="P2">
        <f>O2/10</f>
        <v>596.1</v>
      </c>
      <c r="Q2">
        <f>(IF(P2&gt;=0,P2,0)*IF(N2&gt;=0,N2,0))/1000</f>
        <v>0</v>
      </c>
      <c r="R2" s="14">
        <f>ABS(Q2/0.7)</f>
        <v>0</v>
      </c>
      <c r="S2">
        <f>Q2*(5/60)</f>
        <v>0</v>
      </c>
      <c r="T2">
        <f>((SUM(M2:M289)*19.338)+171.915)/100</f>
        <v>74.810465654068807</v>
      </c>
      <c r="U2" s="3">
        <f>T2-V2</f>
        <v>39.444128918374687</v>
      </c>
      <c r="V2">
        <f>(SUM(S2:S289)*19.338)/100</f>
        <v>35.366336735694119</v>
      </c>
      <c r="W2">
        <f>((SUM(M2:M122)*23.871)+(SUM(M123:M242)*57.195)+(SUM(M243:M289)*23.871)+120.499)/100</f>
        <v>207.2659670403352</v>
      </c>
      <c r="X2" s="5">
        <f>W2-Y2</f>
        <v>103.72573139607651</v>
      </c>
      <c r="Y2">
        <f>((SUM(S2:S122)*23.871)+(SUM(S123:S242)*57.195)+(SUM(S243:S289)*23.871))/100</f>
        <v>103.54023564425869</v>
      </c>
      <c r="Z2">
        <f>((SUM(M2:M86)*16.448)+(SUM(M87:M254)*46.156)+(SUM(M255:M289)*16.448)+(78.451))/100</f>
        <v>174.69485940103806</v>
      </c>
      <c r="AA2" s="6">
        <f>Z2-AB2</f>
        <v>90.282374223010478</v>
      </c>
      <c r="AB2">
        <f>((SUM(S2:S86)*16.448)+(SUM(S87:S254)*46.156)+(SUM(S255:S289)*16.448))/100</f>
        <v>84.41248517802758</v>
      </c>
      <c r="AC2">
        <f>((SUM(M2:M146)*20.321)+(SUM(M147:M289)*36.894)+78.03)/100</f>
        <v>127.54276751996453</v>
      </c>
      <c r="AD2" s="7">
        <f>AC2-AE2</f>
        <v>68.532862451537312</v>
      </c>
      <c r="AE2">
        <f>((SUM(S2:S146)*20.321)+(SUM(S147:S289)*36.894))/100</f>
        <v>59.009905068427209</v>
      </c>
    </row>
    <row r="3" spans="1:31">
      <c r="A3" s="1">
        <v>43124.003472222219</v>
      </c>
      <c r="B3">
        <v>4.0400000000000001E-4</v>
      </c>
      <c r="C3">
        <f>((B3-$B$2)*1000)</f>
        <v>0.40400000000000003</v>
      </c>
      <c r="D3">
        <v>-0.30125800000000003</v>
      </c>
      <c r="E3">
        <v>-0.20597499999999999</v>
      </c>
      <c r="F3">
        <v>0.65157200000000004</v>
      </c>
      <c r="G3" s="14">
        <f t="shared" ref="G3:G66" si="0">(((IF(D3&gt;=0,D3,0)+IF(E3&gt;=0,E3,0)+IF(F3&gt;=0,F3,0))*240)/1000)</f>
        <v>0.15637728000000001</v>
      </c>
      <c r="H3">
        <f>(G3*(5/60))</f>
        <v>1.303144E-2</v>
      </c>
      <c r="I3">
        <v>0.44025199999999998</v>
      </c>
      <c r="J3">
        <v>1.037736</v>
      </c>
      <c r="K3">
        <v>0.94339600000000001</v>
      </c>
      <c r="L3" s="14">
        <f t="shared" ref="L3:L66" si="1">((IF(I3&gt;=0,I3,0)+IF(J3&gt;=0,J3,0)+IF(K3&gt;=0,K3,0))*240*0.8)/1000</f>
        <v>0.46490572799999996</v>
      </c>
      <c r="M3">
        <f t="shared" ref="M3:M66" si="2">L3*(5/60)</f>
        <v>3.8742143999999992E-2</v>
      </c>
      <c r="N3">
        <v>-0.28301900000000002</v>
      </c>
      <c r="O3">
        <v>5971</v>
      </c>
      <c r="P3">
        <f t="shared" ref="P3:P66" si="3">O3/10</f>
        <v>597.1</v>
      </c>
      <c r="Q3" s="14">
        <f t="shared" ref="Q3:Q66" si="4">(IF(P3&gt;=0,P3,0)*IF(N3&gt;=0,N3,0))/1000</f>
        <v>0</v>
      </c>
      <c r="R3" s="14">
        <f t="shared" ref="R3:R66" si="5">ABS(Q3/0.7)</f>
        <v>0</v>
      </c>
      <c r="S3">
        <f t="shared" ref="S3:S7" si="6">Q3*(5/60)</f>
        <v>0</v>
      </c>
    </row>
    <row r="4" spans="1:31">
      <c r="A4" s="1">
        <v>43124.006944444445</v>
      </c>
      <c r="B4">
        <v>8.1599999999999999E-4</v>
      </c>
      <c r="C4" s="14">
        <f t="shared" ref="C4:C67" si="7">((B4-$B$2)*1000)</f>
        <v>0.81599999999999995</v>
      </c>
      <c r="D4">
        <v>-0.36477999999999999</v>
      </c>
      <c r="E4">
        <v>-0.26949699999999999</v>
      </c>
      <c r="F4">
        <v>0.238679</v>
      </c>
      <c r="G4" s="14">
        <f t="shared" si="0"/>
        <v>5.7282960000000001E-2</v>
      </c>
      <c r="H4">
        <f>(G4*(5/60))</f>
        <v>4.7735799999999995E-3</v>
      </c>
      <c r="I4">
        <v>0.40880499999999997</v>
      </c>
      <c r="J4">
        <v>0.97484300000000002</v>
      </c>
      <c r="K4">
        <v>0.88050300000000004</v>
      </c>
      <c r="L4" s="14">
        <f t="shared" si="1"/>
        <v>0.43471699200000008</v>
      </c>
      <c r="M4">
        <f t="shared" si="2"/>
        <v>3.6226416000000004E-2</v>
      </c>
      <c r="N4">
        <v>-0.28301900000000002</v>
      </c>
      <c r="O4">
        <v>5983</v>
      </c>
      <c r="P4">
        <f>O4/10</f>
        <v>598.29999999999995</v>
      </c>
      <c r="Q4" s="14">
        <f t="shared" si="4"/>
        <v>0</v>
      </c>
      <c r="R4" s="14">
        <f t="shared" si="5"/>
        <v>0</v>
      </c>
      <c r="S4">
        <f t="shared" si="6"/>
        <v>0</v>
      </c>
    </row>
    <row r="5" spans="1:31">
      <c r="A5" s="1">
        <v>43124.010416666664</v>
      </c>
      <c r="B5">
        <v>1.122E-3</v>
      </c>
      <c r="C5" s="14">
        <f t="shared" si="7"/>
        <v>1.1219999999999999</v>
      </c>
      <c r="D5">
        <v>-0.39654099999999998</v>
      </c>
      <c r="E5">
        <v>-0.30125800000000003</v>
      </c>
      <c r="F5">
        <v>0.36572300000000002</v>
      </c>
      <c r="G5" s="14">
        <f t="shared" si="0"/>
        <v>8.7773520000000008E-2</v>
      </c>
      <c r="H5">
        <f t="shared" ref="H5:H33" si="8">(G5*(5/60))</f>
        <v>7.3144600000000001E-3</v>
      </c>
      <c r="I5">
        <v>0.37735800000000003</v>
      </c>
      <c r="J5">
        <v>0.91195000000000004</v>
      </c>
      <c r="K5">
        <v>0.81760999999999995</v>
      </c>
      <c r="L5" s="14">
        <f t="shared" si="1"/>
        <v>0.40452825600000003</v>
      </c>
      <c r="M5">
        <f>L5*(5/60)</f>
        <v>3.3710688000000003E-2</v>
      </c>
      <c r="N5">
        <v>-0.28301900000000002</v>
      </c>
      <c r="O5">
        <v>5989</v>
      </c>
      <c r="P5">
        <f>O5/10</f>
        <v>598.9</v>
      </c>
      <c r="Q5" s="14">
        <f t="shared" si="4"/>
        <v>0</v>
      </c>
      <c r="R5" s="14">
        <f t="shared" si="5"/>
        <v>0</v>
      </c>
      <c r="S5">
        <f>Q5*(5/60)</f>
        <v>0</v>
      </c>
    </row>
    <row r="6" spans="1:31">
      <c r="A6" s="1">
        <v>43124.013888888891</v>
      </c>
      <c r="B6">
        <v>1.526E-3</v>
      </c>
      <c r="C6" s="14">
        <f t="shared" si="7"/>
        <v>1.526</v>
      </c>
      <c r="D6">
        <v>-0.460063</v>
      </c>
      <c r="E6">
        <v>-0.33301900000000001</v>
      </c>
      <c r="F6">
        <v>0.302201</v>
      </c>
      <c r="G6" s="14">
        <f t="shared" si="0"/>
        <v>7.2528239999999994E-2</v>
      </c>
      <c r="H6">
        <f>(G6*(5/60))</f>
        <v>6.0440199999999989E-3</v>
      </c>
      <c r="I6">
        <v>0.345912</v>
      </c>
      <c r="J6">
        <v>0.88050300000000004</v>
      </c>
      <c r="K6">
        <v>0.75471699999999997</v>
      </c>
      <c r="L6" s="14">
        <f t="shared" si="1"/>
        <v>0.38037734400000006</v>
      </c>
      <c r="M6">
        <f t="shared" si="2"/>
        <v>3.1698112000000001E-2</v>
      </c>
      <c r="N6">
        <v>-0.28301900000000002</v>
      </c>
      <c r="O6">
        <v>5919</v>
      </c>
      <c r="P6">
        <f t="shared" si="3"/>
        <v>591.9</v>
      </c>
      <c r="Q6" s="14">
        <f t="shared" si="4"/>
        <v>0</v>
      </c>
      <c r="R6" s="14">
        <f t="shared" si="5"/>
        <v>0</v>
      </c>
      <c r="S6">
        <f>Q6*(5/60)</f>
        <v>0</v>
      </c>
    </row>
    <row r="7" spans="1:31">
      <c r="A7" s="1">
        <v>43124.017361111109</v>
      </c>
      <c r="B7">
        <v>1.8309999999999999E-3</v>
      </c>
      <c r="C7" s="14">
        <f t="shared" si="7"/>
        <v>1.831</v>
      </c>
      <c r="D7">
        <v>-0.49182399999999998</v>
      </c>
      <c r="E7">
        <v>-0.36477999999999999</v>
      </c>
      <c r="F7">
        <v>0.397484</v>
      </c>
      <c r="G7" s="14">
        <f t="shared" si="0"/>
        <v>9.5396159999999994E-2</v>
      </c>
      <c r="H7">
        <f t="shared" si="8"/>
        <v>7.9496799999999989E-3</v>
      </c>
      <c r="I7">
        <v>0.31446499999999999</v>
      </c>
      <c r="J7">
        <v>0.84905699999999995</v>
      </c>
      <c r="K7">
        <v>0.69182399999999999</v>
      </c>
      <c r="L7" s="14">
        <f t="shared" si="1"/>
        <v>0.35622643199999998</v>
      </c>
      <c r="M7">
        <f>L7*(5/60)</f>
        <v>2.9685535999999998E-2</v>
      </c>
      <c r="N7">
        <v>-0.28301900000000002</v>
      </c>
      <c r="O7">
        <v>5957</v>
      </c>
      <c r="P7">
        <f t="shared" si="3"/>
        <v>595.70000000000005</v>
      </c>
      <c r="Q7" s="14">
        <f t="shared" si="4"/>
        <v>0</v>
      </c>
      <c r="R7" s="14">
        <f t="shared" si="5"/>
        <v>0</v>
      </c>
      <c r="S7">
        <f t="shared" si="6"/>
        <v>0</v>
      </c>
    </row>
    <row r="8" spans="1:31">
      <c r="A8" s="1">
        <v>43124.020833333336</v>
      </c>
      <c r="B8">
        <v>2.235E-3</v>
      </c>
      <c r="C8" s="14">
        <f t="shared" si="7"/>
        <v>2.2349999999999999</v>
      </c>
      <c r="D8">
        <v>-0.52358499999999997</v>
      </c>
      <c r="E8">
        <v>-0.42830200000000002</v>
      </c>
      <c r="F8">
        <v>0.20691799999999999</v>
      </c>
      <c r="G8" s="14">
        <f t="shared" si="0"/>
        <v>4.9660320000000001E-2</v>
      </c>
      <c r="H8">
        <f t="shared" si="8"/>
        <v>4.1383599999999998E-3</v>
      </c>
      <c r="I8">
        <v>0.28301900000000002</v>
      </c>
      <c r="J8">
        <v>0.81760999999999995</v>
      </c>
      <c r="K8">
        <v>0.69182399999999999</v>
      </c>
      <c r="L8" s="14">
        <f t="shared" si="1"/>
        <v>0.344150976</v>
      </c>
      <c r="M8">
        <f t="shared" si="2"/>
        <v>2.8679247999999997E-2</v>
      </c>
      <c r="N8">
        <v>-0.28301900000000002</v>
      </c>
      <c r="O8">
        <v>5956</v>
      </c>
      <c r="P8">
        <f t="shared" si="3"/>
        <v>595.6</v>
      </c>
      <c r="Q8" s="14">
        <f t="shared" si="4"/>
        <v>0</v>
      </c>
      <c r="R8" s="14">
        <f t="shared" si="5"/>
        <v>0</v>
      </c>
      <c r="S8">
        <f>Q8*(5/60)</f>
        <v>0</v>
      </c>
    </row>
    <row r="9" spans="1:31">
      <c r="A9" s="1">
        <v>43124.024305555555</v>
      </c>
      <c r="B9">
        <v>2.64E-3</v>
      </c>
      <c r="C9" s="14">
        <f t="shared" si="7"/>
        <v>2.64</v>
      </c>
      <c r="D9">
        <v>-0.55534600000000001</v>
      </c>
      <c r="E9">
        <v>-0.460063</v>
      </c>
      <c r="F9">
        <v>0.111635</v>
      </c>
      <c r="G9" s="14">
        <f t="shared" si="0"/>
        <v>2.6792400000000001E-2</v>
      </c>
      <c r="H9">
        <f>(G9*(5/60))</f>
        <v>2.2326999999999998E-3</v>
      </c>
      <c r="I9">
        <v>0.25157200000000002</v>
      </c>
      <c r="J9">
        <v>0.75471699999999997</v>
      </c>
      <c r="K9">
        <v>0.62893100000000002</v>
      </c>
      <c r="L9" s="14">
        <f t="shared" si="1"/>
        <v>0.31396224</v>
      </c>
      <c r="M9">
        <f t="shared" si="2"/>
        <v>2.6163519999999999E-2</v>
      </c>
      <c r="N9">
        <v>-0.28301900000000002</v>
      </c>
      <c r="O9">
        <v>5970</v>
      </c>
      <c r="P9">
        <f t="shared" si="3"/>
        <v>597</v>
      </c>
      <c r="Q9" s="14">
        <f t="shared" si="4"/>
        <v>0</v>
      </c>
      <c r="R9" s="14">
        <f t="shared" si="5"/>
        <v>0</v>
      </c>
      <c r="S9">
        <f t="shared" ref="S9:S15" si="9">Q9*(5/60)</f>
        <v>0</v>
      </c>
    </row>
    <row r="10" spans="1:31">
      <c r="A10" s="1">
        <v>43124.027777777781</v>
      </c>
      <c r="B10">
        <v>2.9450000000000001E-3</v>
      </c>
      <c r="C10" s="14">
        <f t="shared" si="7"/>
        <v>2.9450000000000003</v>
      </c>
      <c r="D10">
        <v>-0.58710700000000005</v>
      </c>
      <c r="E10">
        <v>-0.49182399999999998</v>
      </c>
      <c r="F10">
        <v>0.49276700000000001</v>
      </c>
      <c r="G10" s="14">
        <f t="shared" si="0"/>
        <v>0.11826408000000001</v>
      </c>
      <c r="H10">
        <f t="shared" si="8"/>
        <v>9.8553400000000006E-3</v>
      </c>
      <c r="I10">
        <v>0.22012599999999999</v>
      </c>
      <c r="J10">
        <v>0.72326999999999997</v>
      </c>
      <c r="K10">
        <v>0.59748400000000002</v>
      </c>
      <c r="L10" s="14">
        <f t="shared" si="1"/>
        <v>0.29584895999999999</v>
      </c>
      <c r="M10">
        <f t="shared" si="2"/>
        <v>2.4654079999999998E-2</v>
      </c>
      <c r="N10">
        <v>-0.28301900000000002</v>
      </c>
      <c r="O10">
        <v>5954</v>
      </c>
      <c r="P10">
        <f t="shared" si="3"/>
        <v>595.4</v>
      </c>
      <c r="Q10" s="14">
        <f t="shared" si="4"/>
        <v>0</v>
      </c>
      <c r="R10" s="14">
        <f t="shared" si="5"/>
        <v>0</v>
      </c>
      <c r="S10">
        <f t="shared" si="9"/>
        <v>0</v>
      </c>
    </row>
    <row r="11" spans="1:31">
      <c r="A11" s="1">
        <v>43124.03125</v>
      </c>
      <c r="B11">
        <v>3.349E-3</v>
      </c>
      <c r="C11" s="14">
        <f t="shared" si="7"/>
        <v>3.3490000000000002</v>
      </c>
      <c r="D11">
        <v>-0.55534600000000001</v>
      </c>
      <c r="E11">
        <v>-0.49182399999999998</v>
      </c>
      <c r="F11">
        <v>4.8113000000000003E-2</v>
      </c>
      <c r="G11" s="14">
        <f t="shared" si="0"/>
        <v>1.1547120000000001E-2</v>
      </c>
      <c r="H11">
        <f>(G11*(5/60))</f>
        <v>9.6226000000000005E-4</v>
      </c>
      <c r="I11">
        <v>0.22012599999999999</v>
      </c>
      <c r="J11">
        <v>0.69182399999999999</v>
      </c>
      <c r="K11">
        <v>0.56603800000000004</v>
      </c>
      <c r="L11" s="14">
        <f t="shared" si="1"/>
        <v>0.28377369600000002</v>
      </c>
      <c r="M11">
        <f t="shared" si="2"/>
        <v>2.3647807999999999E-2</v>
      </c>
      <c r="N11">
        <v>-0.28301900000000002</v>
      </c>
      <c r="O11">
        <v>5973</v>
      </c>
      <c r="P11">
        <f t="shared" si="3"/>
        <v>597.29999999999995</v>
      </c>
      <c r="Q11" s="14">
        <f t="shared" si="4"/>
        <v>0</v>
      </c>
      <c r="R11" s="14">
        <f t="shared" si="5"/>
        <v>0</v>
      </c>
      <c r="S11">
        <f t="shared" si="9"/>
        <v>0</v>
      </c>
    </row>
    <row r="12" spans="1:31">
      <c r="A12" s="1">
        <v>43124.034722222219</v>
      </c>
      <c r="B12">
        <v>3.6540000000000001E-3</v>
      </c>
      <c r="C12" s="14">
        <f t="shared" si="7"/>
        <v>3.6539999999999999</v>
      </c>
      <c r="D12">
        <v>-0.61886799999999997</v>
      </c>
      <c r="E12">
        <v>-0.55534600000000001</v>
      </c>
      <c r="F12">
        <v>-7.8931000000000001E-2</v>
      </c>
      <c r="G12" s="14">
        <f t="shared" si="0"/>
        <v>0</v>
      </c>
      <c r="H12">
        <f t="shared" si="8"/>
        <v>0</v>
      </c>
      <c r="I12">
        <v>0.18867900000000001</v>
      </c>
      <c r="J12">
        <v>0.66037699999999999</v>
      </c>
      <c r="K12">
        <v>0.53459100000000004</v>
      </c>
      <c r="L12" s="14">
        <f t="shared" si="1"/>
        <v>0.265660224</v>
      </c>
      <c r="M12">
        <f t="shared" si="2"/>
        <v>2.2138352E-2</v>
      </c>
      <c r="N12">
        <v>-0.28301900000000002</v>
      </c>
      <c r="O12">
        <v>5963</v>
      </c>
      <c r="P12">
        <f t="shared" si="3"/>
        <v>596.29999999999995</v>
      </c>
      <c r="Q12" s="14">
        <f t="shared" si="4"/>
        <v>0</v>
      </c>
      <c r="R12" s="14">
        <f t="shared" si="5"/>
        <v>0</v>
      </c>
      <c r="S12">
        <f t="shared" si="9"/>
        <v>0</v>
      </c>
    </row>
    <row r="13" spans="1:31">
      <c r="A13" s="1">
        <v>43124.038194444445</v>
      </c>
      <c r="B13">
        <v>4.0660000000000002E-3</v>
      </c>
      <c r="C13" s="14">
        <f t="shared" si="7"/>
        <v>4.0659999999999998</v>
      </c>
      <c r="D13">
        <v>-0.58710700000000005</v>
      </c>
      <c r="E13">
        <v>-0.55534600000000001</v>
      </c>
      <c r="F13">
        <v>-0.110692</v>
      </c>
      <c r="G13" s="14">
        <f t="shared" si="0"/>
        <v>0</v>
      </c>
      <c r="H13">
        <f t="shared" si="8"/>
        <v>0</v>
      </c>
      <c r="I13">
        <v>0.18867900000000001</v>
      </c>
      <c r="J13">
        <v>0.62893100000000002</v>
      </c>
      <c r="K13">
        <v>0.50314499999999995</v>
      </c>
      <c r="L13" s="14">
        <f t="shared" si="1"/>
        <v>0.25358496000000003</v>
      </c>
      <c r="M13">
        <f t="shared" si="2"/>
        <v>2.1132080000000001E-2</v>
      </c>
      <c r="N13">
        <v>-0.28301900000000002</v>
      </c>
      <c r="O13">
        <v>5967</v>
      </c>
      <c r="P13">
        <f t="shared" si="3"/>
        <v>596.70000000000005</v>
      </c>
      <c r="Q13" s="14">
        <f t="shared" si="4"/>
        <v>0</v>
      </c>
      <c r="R13" s="14">
        <f t="shared" si="5"/>
        <v>0</v>
      </c>
      <c r="S13">
        <f t="shared" si="9"/>
        <v>0</v>
      </c>
    </row>
    <row r="14" spans="1:31">
      <c r="A14" s="1">
        <v>43124.041666666664</v>
      </c>
      <c r="B14">
        <v>4.372E-3</v>
      </c>
      <c r="C14" s="14">
        <f t="shared" si="7"/>
        <v>4.3719999999999999</v>
      </c>
      <c r="D14">
        <v>-0.68239000000000005</v>
      </c>
      <c r="E14">
        <v>-0.58710700000000005</v>
      </c>
      <c r="F14">
        <v>0.111635</v>
      </c>
      <c r="G14" s="14">
        <f t="shared" si="0"/>
        <v>2.6792400000000001E-2</v>
      </c>
      <c r="H14">
        <f t="shared" si="8"/>
        <v>2.2326999999999998E-3</v>
      </c>
      <c r="I14">
        <v>0.15723300000000001</v>
      </c>
      <c r="J14">
        <v>0.62893100000000002</v>
      </c>
      <c r="K14">
        <v>0.47169800000000001</v>
      </c>
      <c r="L14" s="14">
        <f t="shared" si="1"/>
        <v>0.24150950400000001</v>
      </c>
      <c r="M14">
        <f t="shared" si="2"/>
        <v>2.0125792E-2</v>
      </c>
      <c r="N14">
        <v>-0.28301900000000002</v>
      </c>
      <c r="O14">
        <v>5973</v>
      </c>
      <c r="P14">
        <f t="shared" si="3"/>
        <v>597.29999999999995</v>
      </c>
      <c r="Q14" s="14">
        <f t="shared" si="4"/>
        <v>0</v>
      </c>
      <c r="R14" s="14">
        <f t="shared" si="5"/>
        <v>0</v>
      </c>
      <c r="S14">
        <f t="shared" si="9"/>
        <v>0</v>
      </c>
    </row>
    <row r="15" spans="1:31">
      <c r="A15" s="1">
        <v>43124.045138888891</v>
      </c>
      <c r="B15">
        <v>4.7759999999999999E-3</v>
      </c>
      <c r="C15" s="14">
        <f t="shared" si="7"/>
        <v>4.7759999999999998</v>
      </c>
      <c r="D15">
        <v>-0.65062900000000001</v>
      </c>
      <c r="E15">
        <v>-0.58710700000000005</v>
      </c>
      <c r="F15">
        <v>1.6351999999999998E-2</v>
      </c>
      <c r="G15" s="14">
        <f t="shared" si="0"/>
        <v>3.9244799999999993E-3</v>
      </c>
      <c r="H15">
        <f t="shared" si="8"/>
        <v>3.270399999999999E-4</v>
      </c>
      <c r="I15">
        <v>0.15723300000000001</v>
      </c>
      <c r="J15">
        <v>0.59748400000000002</v>
      </c>
      <c r="K15">
        <v>0.47169800000000001</v>
      </c>
      <c r="L15" s="14">
        <f t="shared" si="1"/>
        <v>0.23547168000000002</v>
      </c>
      <c r="M15">
        <f t="shared" si="2"/>
        <v>1.962264E-2</v>
      </c>
      <c r="N15">
        <v>-0.28301900000000002</v>
      </c>
      <c r="O15">
        <v>5980</v>
      </c>
      <c r="P15">
        <f t="shared" si="3"/>
        <v>598</v>
      </c>
      <c r="Q15" s="14">
        <f t="shared" si="4"/>
        <v>0</v>
      </c>
      <c r="R15" s="14">
        <f t="shared" si="5"/>
        <v>0</v>
      </c>
      <c r="S15">
        <f t="shared" si="9"/>
        <v>0</v>
      </c>
    </row>
    <row r="16" spans="1:31">
      <c r="A16" s="1">
        <v>43124.048611111109</v>
      </c>
      <c r="B16">
        <v>5.0809999999999996E-3</v>
      </c>
      <c r="C16" s="14">
        <f t="shared" si="7"/>
        <v>5.0809999999999995</v>
      </c>
      <c r="D16">
        <v>-0.61886799999999997</v>
      </c>
      <c r="E16">
        <v>-0.61886799999999997</v>
      </c>
      <c r="F16">
        <v>-0.110692</v>
      </c>
      <c r="G16" s="14">
        <f t="shared" si="0"/>
        <v>0</v>
      </c>
      <c r="H16">
        <f t="shared" si="8"/>
        <v>0</v>
      </c>
      <c r="I16">
        <v>0.15723300000000001</v>
      </c>
      <c r="J16">
        <v>0.59748400000000002</v>
      </c>
      <c r="K16">
        <v>0.44025199999999998</v>
      </c>
      <c r="L16" s="14">
        <f t="shared" si="1"/>
        <v>0.229434048</v>
      </c>
      <c r="M16">
        <f t="shared" si="2"/>
        <v>1.9119503999999999E-2</v>
      </c>
      <c r="N16">
        <v>-0.28301900000000002</v>
      </c>
      <c r="O16">
        <v>5978</v>
      </c>
      <c r="P16">
        <f t="shared" si="3"/>
        <v>597.79999999999995</v>
      </c>
      <c r="Q16" s="14">
        <f t="shared" si="4"/>
        <v>0</v>
      </c>
      <c r="R16" s="14">
        <f t="shared" si="5"/>
        <v>0</v>
      </c>
      <c r="S16">
        <f>Q16*(5/60)</f>
        <v>0</v>
      </c>
    </row>
    <row r="17" spans="1:19">
      <c r="A17" s="1">
        <v>43124.052083333336</v>
      </c>
      <c r="B17">
        <v>5.4860000000000004E-3</v>
      </c>
      <c r="C17" s="14">
        <f t="shared" si="7"/>
        <v>5.4860000000000007</v>
      </c>
      <c r="D17">
        <v>-0.68239000000000005</v>
      </c>
      <c r="E17">
        <v>-0.65062900000000001</v>
      </c>
      <c r="F17">
        <v>-0.110692</v>
      </c>
      <c r="G17" s="14">
        <f t="shared" si="0"/>
        <v>0</v>
      </c>
      <c r="H17">
        <f t="shared" si="8"/>
        <v>0</v>
      </c>
      <c r="I17">
        <v>0.12578600000000001</v>
      </c>
      <c r="J17">
        <v>0.56603800000000004</v>
      </c>
      <c r="K17">
        <v>0.44025199999999998</v>
      </c>
      <c r="L17" s="14">
        <f t="shared" si="1"/>
        <v>0.21735859200000002</v>
      </c>
      <c r="M17">
        <f t="shared" si="2"/>
        <v>1.8113216000000001E-2</v>
      </c>
      <c r="N17">
        <v>-0.28301900000000002</v>
      </c>
      <c r="O17">
        <v>5986</v>
      </c>
      <c r="P17">
        <f t="shared" si="3"/>
        <v>598.6</v>
      </c>
      <c r="Q17" s="14">
        <f t="shared" si="4"/>
        <v>0</v>
      </c>
      <c r="R17" s="14">
        <f t="shared" si="5"/>
        <v>0</v>
      </c>
      <c r="S17">
        <f>Q17*(5/60)</f>
        <v>0</v>
      </c>
    </row>
    <row r="18" spans="1:19">
      <c r="A18" s="1">
        <v>43124.055555555555</v>
      </c>
      <c r="B18">
        <v>5.7910000000000001E-3</v>
      </c>
      <c r="C18" s="14">
        <f t="shared" si="7"/>
        <v>5.7910000000000004</v>
      </c>
      <c r="D18">
        <v>-0.71415099999999998</v>
      </c>
      <c r="E18">
        <v>-0.65062900000000001</v>
      </c>
      <c r="F18">
        <v>1.6351999999999998E-2</v>
      </c>
      <c r="G18" s="14">
        <f t="shared" si="0"/>
        <v>3.9244799999999993E-3</v>
      </c>
      <c r="H18">
        <f t="shared" si="8"/>
        <v>3.270399999999999E-4</v>
      </c>
      <c r="I18">
        <v>0.12578600000000001</v>
      </c>
      <c r="J18">
        <v>0.53459100000000004</v>
      </c>
      <c r="K18">
        <v>0.40880499999999997</v>
      </c>
      <c r="L18" s="14">
        <f t="shared" si="1"/>
        <v>0.20528294400000002</v>
      </c>
      <c r="M18">
        <f t="shared" si="2"/>
        <v>1.7106912000000002E-2</v>
      </c>
      <c r="N18">
        <v>-0.25157200000000002</v>
      </c>
      <c r="O18">
        <v>5988</v>
      </c>
      <c r="P18">
        <f t="shared" si="3"/>
        <v>598.79999999999995</v>
      </c>
      <c r="Q18" s="14">
        <f t="shared" si="4"/>
        <v>0</v>
      </c>
      <c r="R18" s="14">
        <f t="shared" si="5"/>
        <v>0</v>
      </c>
      <c r="S18">
        <f t="shared" ref="S18:S81" si="10">Q18*(5/60)</f>
        <v>0</v>
      </c>
    </row>
    <row r="19" spans="1:19">
      <c r="A19" s="1">
        <v>43124.059027777781</v>
      </c>
      <c r="B19">
        <v>6.195E-3</v>
      </c>
      <c r="C19" s="14">
        <f t="shared" si="7"/>
        <v>6.1950000000000003</v>
      </c>
      <c r="D19">
        <v>-0.74591200000000002</v>
      </c>
      <c r="E19">
        <v>-0.68239000000000005</v>
      </c>
      <c r="F19">
        <v>-0.237736</v>
      </c>
      <c r="G19" s="14">
        <f t="shared" si="0"/>
        <v>0</v>
      </c>
      <c r="H19">
        <f t="shared" si="8"/>
        <v>0</v>
      </c>
      <c r="I19">
        <v>0.12578600000000001</v>
      </c>
      <c r="J19">
        <v>0.53459100000000004</v>
      </c>
      <c r="K19">
        <v>0.37735800000000003</v>
      </c>
      <c r="L19" s="14">
        <f t="shared" si="1"/>
        <v>0.19924512000000005</v>
      </c>
      <c r="M19">
        <f t="shared" si="2"/>
        <v>1.6603760000000002E-2</v>
      </c>
      <c r="N19">
        <v>-0.25157200000000002</v>
      </c>
      <c r="O19">
        <v>5990</v>
      </c>
      <c r="P19">
        <f t="shared" si="3"/>
        <v>599</v>
      </c>
      <c r="Q19" s="14">
        <f t="shared" si="4"/>
        <v>0</v>
      </c>
      <c r="R19" s="14">
        <f t="shared" si="5"/>
        <v>0</v>
      </c>
      <c r="S19">
        <f t="shared" si="10"/>
        <v>0</v>
      </c>
    </row>
    <row r="20" spans="1:19">
      <c r="A20" s="1">
        <v>43124.0625</v>
      </c>
      <c r="B20">
        <v>6.5989999999999998E-3</v>
      </c>
      <c r="C20" s="14">
        <f t="shared" si="7"/>
        <v>6.5990000000000002</v>
      </c>
      <c r="D20">
        <v>-0.80943399999999999</v>
      </c>
      <c r="E20">
        <v>-0.68239000000000005</v>
      </c>
      <c r="F20">
        <v>-0.17421400000000001</v>
      </c>
      <c r="G20" s="14">
        <f t="shared" si="0"/>
        <v>0</v>
      </c>
      <c r="H20">
        <f t="shared" si="8"/>
        <v>0</v>
      </c>
      <c r="I20">
        <v>9.4339999999999993E-2</v>
      </c>
      <c r="J20">
        <v>0.50314499999999995</v>
      </c>
      <c r="K20">
        <v>0.37735800000000003</v>
      </c>
      <c r="L20" s="14">
        <f t="shared" si="1"/>
        <v>0.18716985599999997</v>
      </c>
      <c r="M20">
        <f t="shared" si="2"/>
        <v>1.5597487999999996E-2</v>
      </c>
      <c r="N20">
        <v>-0.28301900000000002</v>
      </c>
      <c r="O20">
        <v>5993</v>
      </c>
      <c r="P20">
        <f t="shared" si="3"/>
        <v>599.29999999999995</v>
      </c>
      <c r="Q20" s="14">
        <f t="shared" si="4"/>
        <v>0</v>
      </c>
      <c r="R20" s="14">
        <f t="shared" si="5"/>
        <v>0</v>
      </c>
      <c r="S20">
        <f t="shared" si="10"/>
        <v>0</v>
      </c>
    </row>
    <row r="21" spans="1:19">
      <c r="A21" s="1">
        <v>43124.065972222219</v>
      </c>
      <c r="B21">
        <v>6.9049999999999997E-3</v>
      </c>
      <c r="C21" s="14">
        <f t="shared" si="7"/>
        <v>6.9049999999999994</v>
      </c>
      <c r="D21">
        <v>-0.80943399999999999</v>
      </c>
      <c r="E21">
        <v>-0.71415099999999998</v>
      </c>
      <c r="F21">
        <v>-0.20597499999999999</v>
      </c>
      <c r="G21" s="14">
        <f t="shared" si="0"/>
        <v>0</v>
      </c>
      <c r="H21">
        <f t="shared" si="8"/>
        <v>0</v>
      </c>
      <c r="I21">
        <v>9.4339999999999993E-2</v>
      </c>
      <c r="J21">
        <v>0.50314499999999995</v>
      </c>
      <c r="K21">
        <v>0.345912</v>
      </c>
      <c r="L21" s="14">
        <f t="shared" si="1"/>
        <v>0.18113222400000001</v>
      </c>
      <c r="M21">
        <f t="shared" si="2"/>
        <v>1.5094352E-2</v>
      </c>
      <c r="N21">
        <v>-0.28301900000000002</v>
      </c>
      <c r="O21">
        <v>5989</v>
      </c>
      <c r="P21">
        <f t="shared" si="3"/>
        <v>598.9</v>
      </c>
      <c r="Q21" s="14">
        <f t="shared" si="4"/>
        <v>0</v>
      </c>
      <c r="R21" s="14">
        <f t="shared" si="5"/>
        <v>0</v>
      </c>
      <c r="S21">
        <f t="shared" si="10"/>
        <v>0</v>
      </c>
    </row>
    <row r="22" spans="1:19">
      <c r="A22" s="1">
        <v>43124.069444444445</v>
      </c>
      <c r="B22">
        <v>7.3169999999999997E-3</v>
      </c>
      <c r="C22" s="14">
        <f t="shared" si="7"/>
        <v>7.3169999999999993</v>
      </c>
      <c r="D22">
        <v>-0.84119500000000003</v>
      </c>
      <c r="E22">
        <v>-0.71415099999999998</v>
      </c>
      <c r="F22">
        <v>-0.17421400000000001</v>
      </c>
      <c r="G22" s="14">
        <f t="shared" si="0"/>
        <v>0</v>
      </c>
      <c r="H22">
        <f t="shared" si="8"/>
        <v>0</v>
      </c>
      <c r="I22">
        <v>9.4339999999999993E-2</v>
      </c>
      <c r="J22">
        <v>0.50314499999999995</v>
      </c>
      <c r="K22">
        <v>0.345912</v>
      </c>
      <c r="L22" s="14">
        <f t="shared" si="1"/>
        <v>0.18113222400000001</v>
      </c>
      <c r="M22">
        <f t="shared" si="2"/>
        <v>1.5094352E-2</v>
      </c>
      <c r="N22">
        <v>-0.28301900000000002</v>
      </c>
      <c r="O22">
        <v>5982</v>
      </c>
      <c r="P22">
        <f t="shared" si="3"/>
        <v>598.20000000000005</v>
      </c>
      <c r="Q22" s="14">
        <f t="shared" si="4"/>
        <v>0</v>
      </c>
      <c r="R22" s="14">
        <f t="shared" si="5"/>
        <v>0</v>
      </c>
      <c r="S22">
        <f t="shared" si="10"/>
        <v>0</v>
      </c>
    </row>
    <row r="23" spans="1:19">
      <c r="A23" s="1">
        <v>43124.072916666664</v>
      </c>
      <c r="B23">
        <v>7.6220000000000003E-3</v>
      </c>
      <c r="C23" s="14">
        <f t="shared" si="7"/>
        <v>7.6219999999999999</v>
      </c>
      <c r="D23">
        <v>-0.84119500000000003</v>
      </c>
      <c r="E23">
        <v>-0.74591200000000002</v>
      </c>
      <c r="F23">
        <v>-0.20597499999999999</v>
      </c>
      <c r="G23" s="14">
        <f t="shared" si="0"/>
        <v>0</v>
      </c>
      <c r="H23">
        <f t="shared" si="8"/>
        <v>0</v>
      </c>
      <c r="I23">
        <v>6.2893000000000004E-2</v>
      </c>
      <c r="J23">
        <v>0.47169800000000001</v>
      </c>
      <c r="K23">
        <v>0.31446499999999999</v>
      </c>
      <c r="L23" s="14">
        <f t="shared" si="1"/>
        <v>0.16301875200000002</v>
      </c>
      <c r="M23">
        <f t="shared" si="2"/>
        <v>1.3584896000000001E-2</v>
      </c>
      <c r="N23">
        <v>-0.28301900000000002</v>
      </c>
      <c r="O23">
        <v>5978</v>
      </c>
      <c r="P23">
        <f t="shared" si="3"/>
        <v>597.79999999999995</v>
      </c>
      <c r="Q23" s="14">
        <f t="shared" si="4"/>
        <v>0</v>
      </c>
      <c r="R23" s="14">
        <f t="shared" si="5"/>
        <v>0</v>
      </c>
      <c r="S23">
        <f t="shared" si="10"/>
        <v>0</v>
      </c>
    </row>
    <row r="24" spans="1:19">
      <c r="A24" s="1">
        <v>43124.076388888891</v>
      </c>
      <c r="B24">
        <v>8.0260000000000001E-3</v>
      </c>
      <c r="C24" s="14">
        <f t="shared" si="7"/>
        <v>8.0259999999999998</v>
      </c>
      <c r="D24">
        <v>-0.84119500000000003</v>
      </c>
      <c r="E24">
        <v>-0.74591200000000002</v>
      </c>
      <c r="F24">
        <v>-4.7169999999999997E-2</v>
      </c>
      <c r="G24" s="14">
        <f t="shared" si="0"/>
        <v>0</v>
      </c>
      <c r="H24">
        <f t="shared" si="8"/>
        <v>0</v>
      </c>
      <c r="I24">
        <v>6.2893000000000004E-2</v>
      </c>
      <c r="J24">
        <v>0.47169800000000001</v>
      </c>
      <c r="K24">
        <v>0.31446499999999999</v>
      </c>
      <c r="L24" s="14">
        <f t="shared" si="1"/>
        <v>0.16301875200000002</v>
      </c>
      <c r="M24">
        <f t="shared" si="2"/>
        <v>1.3584896000000001E-2</v>
      </c>
      <c r="N24">
        <v>-0.28301900000000002</v>
      </c>
      <c r="O24">
        <v>5984</v>
      </c>
      <c r="P24">
        <f>O24/10</f>
        <v>598.4</v>
      </c>
      <c r="Q24" s="14">
        <f t="shared" si="4"/>
        <v>0</v>
      </c>
      <c r="R24" s="14">
        <f t="shared" si="5"/>
        <v>0</v>
      </c>
      <c r="S24">
        <f t="shared" si="10"/>
        <v>0</v>
      </c>
    </row>
    <row r="25" spans="1:19">
      <c r="A25" s="1">
        <v>43124.079861111109</v>
      </c>
      <c r="B25">
        <v>8.3309999999999999E-3</v>
      </c>
      <c r="C25" s="14">
        <f t="shared" si="7"/>
        <v>8.3309999999999995</v>
      </c>
      <c r="D25">
        <v>-0.84119500000000003</v>
      </c>
      <c r="E25">
        <v>-0.74591200000000002</v>
      </c>
      <c r="F25">
        <v>-0.237736</v>
      </c>
      <c r="G25" s="14">
        <f t="shared" si="0"/>
        <v>0</v>
      </c>
      <c r="H25">
        <f t="shared" si="8"/>
        <v>0</v>
      </c>
      <c r="I25">
        <v>6.2893000000000004E-2</v>
      </c>
      <c r="J25">
        <v>0.44025199999999998</v>
      </c>
      <c r="K25">
        <v>0.31446499999999999</v>
      </c>
      <c r="L25" s="14">
        <f t="shared" si="1"/>
        <v>0.15698112</v>
      </c>
      <c r="M25">
        <f t="shared" si="2"/>
        <v>1.308176E-2</v>
      </c>
      <c r="N25">
        <v>-0.28301900000000002</v>
      </c>
      <c r="O25">
        <v>5972</v>
      </c>
      <c r="P25">
        <f t="shared" si="3"/>
        <v>597.20000000000005</v>
      </c>
      <c r="Q25" s="14">
        <f t="shared" si="4"/>
        <v>0</v>
      </c>
      <c r="R25" s="14">
        <f t="shared" si="5"/>
        <v>0</v>
      </c>
      <c r="S25">
        <f t="shared" si="10"/>
        <v>0</v>
      </c>
    </row>
    <row r="26" spans="1:19">
      <c r="A26" s="1">
        <v>43124.083333333336</v>
      </c>
      <c r="B26">
        <v>8.7360000000000007E-3</v>
      </c>
      <c r="C26" s="14">
        <f t="shared" si="7"/>
        <v>8.7360000000000007</v>
      </c>
      <c r="D26">
        <v>-0.87295599999999995</v>
      </c>
      <c r="E26">
        <v>-0.77767299999999995</v>
      </c>
      <c r="F26">
        <v>-0.237736</v>
      </c>
      <c r="G26" s="14">
        <f t="shared" si="0"/>
        <v>0</v>
      </c>
      <c r="H26">
        <f t="shared" si="8"/>
        <v>0</v>
      </c>
      <c r="I26">
        <v>6.2893000000000004E-2</v>
      </c>
      <c r="J26">
        <v>0.44025199999999998</v>
      </c>
      <c r="K26">
        <v>0.31446499999999999</v>
      </c>
      <c r="L26" s="14">
        <f t="shared" si="1"/>
        <v>0.15698112</v>
      </c>
      <c r="M26">
        <f t="shared" si="2"/>
        <v>1.308176E-2</v>
      </c>
      <c r="N26">
        <v>-0.28301900000000002</v>
      </c>
      <c r="O26">
        <v>5971</v>
      </c>
      <c r="P26">
        <f t="shared" si="3"/>
        <v>597.1</v>
      </c>
      <c r="Q26" s="14">
        <f t="shared" si="4"/>
        <v>0</v>
      </c>
      <c r="R26" s="14">
        <f t="shared" si="5"/>
        <v>0</v>
      </c>
      <c r="S26">
        <f t="shared" si="10"/>
        <v>0</v>
      </c>
    </row>
    <row r="27" spans="1:19">
      <c r="A27" s="1">
        <v>43124.086805555555</v>
      </c>
      <c r="B27">
        <v>9.0410000000000004E-3</v>
      </c>
      <c r="C27" s="14">
        <f t="shared" si="7"/>
        <v>9.0410000000000004</v>
      </c>
      <c r="D27">
        <v>-0.87295599999999995</v>
      </c>
      <c r="E27">
        <v>-0.77767299999999995</v>
      </c>
      <c r="F27">
        <v>-0.17421400000000001</v>
      </c>
      <c r="G27" s="14">
        <f t="shared" si="0"/>
        <v>0</v>
      </c>
      <c r="H27">
        <f t="shared" si="8"/>
        <v>0</v>
      </c>
      <c r="I27">
        <v>6.2893000000000004E-2</v>
      </c>
      <c r="J27">
        <v>0.44025199999999998</v>
      </c>
      <c r="K27">
        <v>0.28301900000000002</v>
      </c>
      <c r="L27" s="14">
        <f t="shared" si="1"/>
        <v>0.15094348800000001</v>
      </c>
      <c r="M27">
        <f t="shared" si="2"/>
        <v>1.2578624E-2</v>
      </c>
      <c r="N27">
        <v>-0.28301900000000002</v>
      </c>
      <c r="O27">
        <v>5979</v>
      </c>
      <c r="P27">
        <f t="shared" si="3"/>
        <v>597.9</v>
      </c>
      <c r="Q27" s="14">
        <f t="shared" si="4"/>
        <v>0</v>
      </c>
      <c r="R27" s="14">
        <f t="shared" si="5"/>
        <v>0</v>
      </c>
      <c r="S27">
        <f t="shared" si="10"/>
        <v>0</v>
      </c>
    </row>
    <row r="28" spans="1:19">
      <c r="A28" s="1">
        <v>43124.090277777781</v>
      </c>
      <c r="B28">
        <v>9.4450000000000003E-3</v>
      </c>
      <c r="C28" s="14">
        <f t="shared" si="7"/>
        <v>9.4450000000000003</v>
      </c>
      <c r="D28">
        <v>-0.87295599999999995</v>
      </c>
      <c r="E28">
        <v>-0.77767299999999995</v>
      </c>
      <c r="F28">
        <v>-4.7169999999999997E-2</v>
      </c>
      <c r="G28" s="14">
        <f t="shared" si="0"/>
        <v>0</v>
      </c>
      <c r="H28">
        <f t="shared" si="8"/>
        <v>0</v>
      </c>
      <c r="I28">
        <v>3.1447000000000003E-2</v>
      </c>
      <c r="J28">
        <v>0.44025199999999998</v>
      </c>
      <c r="K28">
        <v>0.28301900000000002</v>
      </c>
      <c r="L28" s="14">
        <f t="shared" si="1"/>
        <v>0.144905856</v>
      </c>
      <c r="M28">
        <f t="shared" si="2"/>
        <v>1.2075487999999999E-2</v>
      </c>
      <c r="N28">
        <v>-0.28301900000000002</v>
      </c>
      <c r="O28">
        <v>5981</v>
      </c>
      <c r="P28">
        <f t="shared" si="3"/>
        <v>598.1</v>
      </c>
      <c r="Q28" s="14">
        <f t="shared" si="4"/>
        <v>0</v>
      </c>
      <c r="R28" s="14">
        <f t="shared" si="5"/>
        <v>0</v>
      </c>
      <c r="S28">
        <f t="shared" si="10"/>
        <v>0</v>
      </c>
    </row>
    <row r="29" spans="1:19">
      <c r="A29" s="1">
        <v>43124.09375</v>
      </c>
      <c r="B29">
        <v>9.75E-3</v>
      </c>
      <c r="C29" s="14">
        <f t="shared" si="7"/>
        <v>9.75</v>
      </c>
      <c r="D29">
        <v>-0.90471699999999999</v>
      </c>
      <c r="E29">
        <v>-0.80943399999999999</v>
      </c>
      <c r="F29">
        <v>-0.30125800000000003</v>
      </c>
      <c r="G29" s="14">
        <f t="shared" si="0"/>
        <v>0</v>
      </c>
      <c r="H29">
        <f t="shared" si="8"/>
        <v>0</v>
      </c>
      <c r="I29">
        <v>3.1447000000000003E-2</v>
      </c>
      <c r="J29">
        <v>0.40880499999999997</v>
      </c>
      <c r="K29">
        <v>0.28301900000000002</v>
      </c>
      <c r="L29" s="14">
        <f t="shared" si="1"/>
        <v>0.138868032</v>
      </c>
      <c r="M29">
        <f t="shared" si="2"/>
        <v>1.1572335999999999E-2</v>
      </c>
      <c r="N29">
        <v>-0.25157200000000002</v>
      </c>
      <c r="O29">
        <v>5991</v>
      </c>
      <c r="P29">
        <f t="shared" si="3"/>
        <v>599.1</v>
      </c>
      <c r="Q29" s="14">
        <f t="shared" si="4"/>
        <v>0</v>
      </c>
      <c r="R29" s="14">
        <f t="shared" si="5"/>
        <v>0</v>
      </c>
      <c r="S29">
        <f t="shared" si="10"/>
        <v>0</v>
      </c>
    </row>
    <row r="30" spans="1:19">
      <c r="A30" s="1">
        <v>43124.097222222219</v>
      </c>
      <c r="B30">
        <v>1.0155000000000001E-2</v>
      </c>
      <c r="C30" s="14">
        <f t="shared" si="7"/>
        <v>10.155000000000001</v>
      </c>
      <c r="D30">
        <v>-0.90471699999999999</v>
      </c>
      <c r="E30">
        <v>-0.80943399999999999</v>
      </c>
      <c r="F30">
        <v>-0.30125800000000003</v>
      </c>
      <c r="G30" s="14">
        <f t="shared" si="0"/>
        <v>0</v>
      </c>
      <c r="H30">
        <f t="shared" si="8"/>
        <v>0</v>
      </c>
      <c r="I30">
        <v>3.1447000000000003E-2</v>
      </c>
      <c r="J30">
        <v>0.40880499999999997</v>
      </c>
      <c r="K30">
        <v>0.25157200000000002</v>
      </c>
      <c r="L30" s="14">
        <f t="shared" si="1"/>
        <v>0.13283020800000001</v>
      </c>
      <c r="M30">
        <f t="shared" si="2"/>
        <v>1.1069183999999999E-2</v>
      </c>
      <c r="N30">
        <v>-0.25157200000000002</v>
      </c>
      <c r="O30">
        <v>5985</v>
      </c>
      <c r="P30">
        <f t="shared" si="3"/>
        <v>598.5</v>
      </c>
      <c r="Q30" s="14">
        <f t="shared" si="4"/>
        <v>0</v>
      </c>
      <c r="R30" s="14">
        <f t="shared" si="5"/>
        <v>0</v>
      </c>
      <c r="S30">
        <f t="shared" si="10"/>
        <v>0</v>
      </c>
    </row>
    <row r="31" spans="1:19">
      <c r="A31" s="1">
        <v>43124.100694444445</v>
      </c>
      <c r="B31">
        <v>1.0460000000000001E-2</v>
      </c>
      <c r="C31" s="14">
        <f t="shared" si="7"/>
        <v>10.46</v>
      </c>
      <c r="D31">
        <v>-0.90471699999999999</v>
      </c>
      <c r="E31">
        <v>-0.80943399999999999</v>
      </c>
      <c r="F31">
        <v>-0.237736</v>
      </c>
      <c r="G31" s="14">
        <f t="shared" si="0"/>
        <v>0</v>
      </c>
      <c r="H31">
        <f t="shared" si="8"/>
        <v>0</v>
      </c>
      <c r="I31">
        <v>3.1447000000000003E-2</v>
      </c>
      <c r="J31">
        <v>0.40880499999999997</v>
      </c>
      <c r="K31">
        <v>0.25157200000000002</v>
      </c>
      <c r="L31" s="14">
        <f t="shared" si="1"/>
        <v>0.13283020800000001</v>
      </c>
      <c r="M31">
        <f t="shared" si="2"/>
        <v>1.1069183999999999E-2</v>
      </c>
      <c r="N31">
        <v>-0.28301900000000002</v>
      </c>
      <c r="O31">
        <v>5987</v>
      </c>
      <c r="P31">
        <f t="shared" si="3"/>
        <v>598.70000000000005</v>
      </c>
      <c r="Q31" s="14">
        <f t="shared" si="4"/>
        <v>0</v>
      </c>
      <c r="R31" s="14">
        <f t="shared" si="5"/>
        <v>0</v>
      </c>
      <c r="S31">
        <f t="shared" si="10"/>
        <v>0</v>
      </c>
    </row>
    <row r="32" spans="1:19">
      <c r="A32" s="1">
        <v>43124.104166666664</v>
      </c>
      <c r="B32">
        <v>1.0872E-2</v>
      </c>
      <c r="C32" s="14">
        <f t="shared" si="7"/>
        <v>10.872</v>
      </c>
      <c r="D32">
        <v>-0.90471699999999999</v>
      </c>
      <c r="E32">
        <v>-0.80943399999999999</v>
      </c>
      <c r="F32">
        <v>-0.110692</v>
      </c>
      <c r="G32" s="14">
        <f t="shared" si="0"/>
        <v>0</v>
      </c>
      <c r="H32">
        <f t="shared" si="8"/>
        <v>0</v>
      </c>
      <c r="I32">
        <v>3.1447000000000003E-2</v>
      </c>
      <c r="J32">
        <v>0.37735800000000003</v>
      </c>
      <c r="K32">
        <v>0.25157200000000002</v>
      </c>
      <c r="L32" s="14">
        <f t="shared" si="1"/>
        <v>0.12679238400000001</v>
      </c>
      <c r="M32">
        <f t="shared" si="2"/>
        <v>1.0566032E-2</v>
      </c>
      <c r="N32">
        <v>-0.25157200000000002</v>
      </c>
      <c r="O32">
        <v>5985</v>
      </c>
      <c r="P32">
        <f t="shared" si="3"/>
        <v>598.5</v>
      </c>
      <c r="Q32" s="14">
        <f t="shared" si="4"/>
        <v>0</v>
      </c>
      <c r="R32" s="14">
        <f t="shared" si="5"/>
        <v>0</v>
      </c>
      <c r="S32">
        <f t="shared" si="10"/>
        <v>0</v>
      </c>
    </row>
    <row r="33" spans="1:19">
      <c r="A33" s="1">
        <v>43124.107638888891</v>
      </c>
      <c r="B33">
        <v>1.1169E-2</v>
      </c>
      <c r="C33" s="14">
        <f t="shared" si="7"/>
        <v>11.169</v>
      </c>
      <c r="D33">
        <v>-0.90471699999999999</v>
      </c>
      <c r="E33">
        <v>-0.80943399999999999</v>
      </c>
      <c r="F33">
        <v>-0.142453</v>
      </c>
      <c r="G33" s="14">
        <f t="shared" si="0"/>
        <v>0</v>
      </c>
      <c r="H33">
        <f t="shared" si="8"/>
        <v>0</v>
      </c>
      <c r="I33">
        <v>3.1447000000000003E-2</v>
      </c>
      <c r="J33">
        <v>0.40880499999999997</v>
      </c>
      <c r="K33">
        <v>0.22012599999999999</v>
      </c>
      <c r="L33" s="14">
        <f t="shared" si="1"/>
        <v>0.12679257599999999</v>
      </c>
      <c r="M33">
        <f t="shared" si="2"/>
        <v>1.0566047999999998E-2</v>
      </c>
      <c r="N33">
        <v>-0.28301900000000002</v>
      </c>
      <c r="O33">
        <v>6000</v>
      </c>
      <c r="P33">
        <f t="shared" si="3"/>
        <v>600</v>
      </c>
      <c r="Q33" s="14">
        <f t="shared" si="4"/>
        <v>0</v>
      </c>
      <c r="R33" s="14">
        <f t="shared" si="5"/>
        <v>0</v>
      </c>
      <c r="S33">
        <f t="shared" si="10"/>
        <v>0</v>
      </c>
    </row>
    <row r="34" spans="1:19">
      <c r="A34" s="1">
        <v>43124.111111111109</v>
      </c>
      <c r="B34">
        <v>1.1475000000000001E-2</v>
      </c>
      <c r="C34" s="14">
        <f t="shared" si="7"/>
        <v>11.475000000000001</v>
      </c>
      <c r="D34">
        <v>-0.93647800000000003</v>
      </c>
      <c r="E34">
        <v>-0.84119500000000003</v>
      </c>
      <c r="F34">
        <v>-0.26949699999999999</v>
      </c>
      <c r="G34" s="14">
        <f t="shared" si="0"/>
        <v>0</v>
      </c>
      <c r="H34">
        <f t="shared" ref="H34:H65" si="11">(G34*(5/60))</f>
        <v>0</v>
      </c>
      <c r="I34">
        <v>0</v>
      </c>
      <c r="J34">
        <v>0.37735800000000003</v>
      </c>
      <c r="K34">
        <v>0.22012599999999999</v>
      </c>
      <c r="L34" s="14">
        <f t="shared" si="1"/>
        <v>0.11471692800000001</v>
      </c>
      <c r="M34">
        <f t="shared" si="2"/>
        <v>9.5597440000000002E-3</v>
      </c>
      <c r="N34">
        <v>-0.25157200000000002</v>
      </c>
      <c r="O34">
        <v>6010</v>
      </c>
      <c r="P34">
        <f t="shared" si="3"/>
        <v>601</v>
      </c>
      <c r="Q34" s="14">
        <f t="shared" si="4"/>
        <v>0</v>
      </c>
      <c r="R34" s="14">
        <f t="shared" si="5"/>
        <v>0</v>
      </c>
      <c r="S34">
        <f t="shared" si="10"/>
        <v>0</v>
      </c>
    </row>
    <row r="35" spans="1:19">
      <c r="A35" s="1">
        <v>43124.114583333336</v>
      </c>
      <c r="B35">
        <v>1.1887E-2</v>
      </c>
      <c r="C35" s="14">
        <f t="shared" si="7"/>
        <v>11.887</v>
      </c>
      <c r="D35">
        <v>-0.90471699999999999</v>
      </c>
      <c r="E35">
        <v>-0.80943399999999999</v>
      </c>
      <c r="F35">
        <v>-0.20597499999999999</v>
      </c>
      <c r="G35" s="14">
        <f t="shared" si="0"/>
        <v>0</v>
      </c>
      <c r="H35">
        <f t="shared" si="11"/>
        <v>0</v>
      </c>
      <c r="I35">
        <v>0</v>
      </c>
      <c r="J35">
        <v>0.37735800000000003</v>
      </c>
      <c r="K35">
        <v>0.22012599999999999</v>
      </c>
      <c r="L35" s="14">
        <f t="shared" si="1"/>
        <v>0.11471692800000001</v>
      </c>
      <c r="M35">
        <f t="shared" si="2"/>
        <v>9.5597440000000002E-3</v>
      </c>
      <c r="N35">
        <v>-0.25157200000000002</v>
      </c>
      <c r="O35">
        <v>6014</v>
      </c>
      <c r="P35">
        <f t="shared" si="3"/>
        <v>601.4</v>
      </c>
      <c r="Q35" s="14">
        <f t="shared" si="4"/>
        <v>0</v>
      </c>
      <c r="R35" s="14">
        <f t="shared" si="5"/>
        <v>0</v>
      </c>
      <c r="S35">
        <f t="shared" si="10"/>
        <v>0</v>
      </c>
    </row>
    <row r="36" spans="1:19">
      <c r="A36" s="1">
        <v>43124.118055555555</v>
      </c>
      <c r="B36">
        <v>1.2192E-2</v>
      </c>
      <c r="C36" s="14">
        <f t="shared" si="7"/>
        <v>12.192</v>
      </c>
      <c r="D36">
        <v>-0.74591200000000002</v>
      </c>
      <c r="E36">
        <v>-0.84119500000000003</v>
      </c>
      <c r="F36">
        <v>-0.20597499999999999</v>
      </c>
      <c r="G36" s="14">
        <f t="shared" si="0"/>
        <v>0</v>
      </c>
      <c r="H36">
        <f t="shared" si="11"/>
        <v>0</v>
      </c>
      <c r="I36">
        <v>0</v>
      </c>
      <c r="J36">
        <v>0.37735800000000003</v>
      </c>
      <c r="K36">
        <v>0.22012599999999999</v>
      </c>
      <c r="L36" s="14">
        <f t="shared" si="1"/>
        <v>0.11471692800000001</v>
      </c>
      <c r="M36">
        <f t="shared" si="2"/>
        <v>9.5597440000000002E-3</v>
      </c>
      <c r="N36">
        <v>-0.28301900000000002</v>
      </c>
      <c r="O36">
        <v>5978</v>
      </c>
      <c r="P36">
        <f t="shared" si="3"/>
        <v>597.79999999999995</v>
      </c>
      <c r="Q36" s="14">
        <f t="shared" si="4"/>
        <v>0</v>
      </c>
      <c r="R36" s="14">
        <f t="shared" si="5"/>
        <v>0</v>
      </c>
      <c r="S36">
        <f t="shared" si="10"/>
        <v>0</v>
      </c>
    </row>
    <row r="37" spans="1:19">
      <c r="A37" s="1">
        <v>43124.121527777781</v>
      </c>
      <c r="B37">
        <v>1.2596E-2</v>
      </c>
      <c r="C37" s="14">
        <f t="shared" si="7"/>
        <v>12.596</v>
      </c>
      <c r="D37">
        <v>-0.80943399999999999</v>
      </c>
      <c r="E37">
        <v>-0.84119500000000003</v>
      </c>
      <c r="F37">
        <v>-0.460063</v>
      </c>
      <c r="G37" s="14">
        <f t="shared" si="0"/>
        <v>0</v>
      </c>
      <c r="H37">
        <f t="shared" si="11"/>
        <v>0</v>
      </c>
      <c r="I37">
        <v>0</v>
      </c>
      <c r="J37">
        <v>0.345912</v>
      </c>
      <c r="K37">
        <v>0.22012599999999999</v>
      </c>
      <c r="L37" s="14">
        <f t="shared" si="1"/>
        <v>0.10867929600000001</v>
      </c>
      <c r="M37">
        <f t="shared" si="2"/>
        <v>9.0566080000000007E-3</v>
      </c>
      <c r="N37">
        <v>-0.28301900000000002</v>
      </c>
      <c r="O37">
        <v>5980</v>
      </c>
      <c r="P37">
        <f t="shared" si="3"/>
        <v>598</v>
      </c>
      <c r="Q37" s="14">
        <f t="shared" si="4"/>
        <v>0</v>
      </c>
      <c r="R37" s="14">
        <f t="shared" si="5"/>
        <v>0</v>
      </c>
      <c r="S37">
        <f t="shared" si="10"/>
        <v>0</v>
      </c>
    </row>
    <row r="38" spans="1:19">
      <c r="A38" s="1">
        <v>43124.125</v>
      </c>
      <c r="B38">
        <v>1.2900999999999999E-2</v>
      </c>
      <c r="C38" s="14">
        <f t="shared" si="7"/>
        <v>12.901</v>
      </c>
      <c r="D38">
        <v>-0.84119500000000003</v>
      </c>
      <c r="E38">
        <v>-0.84119500000000003</v>
      </c>
      <c r="F38">
        <v>-0.460063</v>
      </c>
      <c r="G38" s="14">
        <f t="shared" si="0"/>
        <v>0</v>
      </c>
      <c r="H38">
        <f t="shared" si="11"/>
        <v>0</v>
      </c>
      <c r="I38">
        <v>-3.1447000000000003E-2</v>
      </c>
      <c r="J38">
        <v>0.345912</v>
      </c>
      <c r="K38">
        <v>0.22012599999999999</v>
      </c>
      <c r="L38" s="14">
        <f t="shared" si="1"/>
        <v>0.10867929600000001</v>
      </c>
      <c r="M38">
        <f t="shared" si="2"/>
        <v>9.0566080000000007E-3</v>
      </c>
      <c r="N38">
        <v>-0.28301900000000002</v>
      </c>
      <c r="O38">
        <v>5976</v>
      </c>
      <c r="P38">
        <f t="shared" si="3"/>
        <v>597.6</v>
      </c>
      <c r="Q38" s="14">
        <f t="shared" si="4"/>
        <v>0</v>
      </c>
      <c r="R38" s="14">
        <f t="shared" si="5"/>
        <v>0</v>
      </c>
      <c r="S38">
        <f t="shared" si="10"/>
        <v>0</v>
      </c>
    </row>
    <row r="39" spans="1:19">
      <c r="A39" s="1">
        <v>43124.128472222219</v>
      </c>
      <c r="B39">
        <v>1.3306E-2</v>
      </c>
      <c r="C39" s="14">
        <f t="shared" si="7"/>
        <v>13.306000000000001</v>
      </c>
      <c r="D39">
        <v>-0.84119500000000003</v>
      </c>
      <c r="E39">
        <v>-0.84119500000000003</v>
      </c>
      <c r="F39">
        <v>-0.33301900000000001</v>
      </c>
      <c r="G39" s="14">
        <f t="shared" si="0"/>
        <v>0</v>
      </c>
      <c r="H39">
        <f t="shared" si="11"/>
        <v>0</v>
      </c>
      <c r="I39">
        <v>-3.1447000000000003E-2</v>
      </c>
      <c r="J39">
        <v>0.345912</v>
      </c>
      <c r="K39">
        <v>0.18867900000000001</v>
      </c>
      <c r="L39" s="14">
        <f t="shared" si="1"/>
        <v>0.10264147200000001</v>
      </c>
      <c r="M39">
        <f t="shared" si="2"/>
        <v>8.5534560000000009E-3</v>
      </c>
      <c r="N39">
        <v>-0.28301900000000002</v>
      </c>
      <c r="O39">
        <v>6001</v>
      </c>
      <c r="P39">
        <f t="shared" si="3"/>
        <v>600.1</v>
      </c>
      <c r="Q39" s="14">
        <f t="shared" si="4"/>
        <v>0</v>
      </c>
      <c r="R39" s="14">
        <f t="shared" si="5"/>
        <v>0</v>
      </c>
      <c r="S39">
        <f t="shared" si="10"/>
        <v>0</v>
      </c>
    </row>
    <row r="40" spans="1:19">
      <c r="A40" s="1">
        <v>43124.131944444445</v>
      </c>
      <c r="B40">
        <v>1.3611E-2</v>
      </c>
      <c r="C40" s="14">
        <f t="shared" si="7"/>
        <v>13.611000000000001</v>
      </c>
      <c r="D40">
        <v>-0.87295599999999995</v>
      </c>
      <c r="E40">
        <v>-0.84119500000000003</v>
      </c>
      <c r="F40">
        <v>-0.30125800000000003</v>
      </c>
      <c r="G40" s="14">
        <f t="shared" si="0"/>
        <v>0</v>
      </c>
      <c r="H40">
        <f t="shared" si="11"/>
        <v>0</v>
      </c>
      <c r="I40">
        <v>-3.1447000000000003E-2</v>
      </c>
      <c r="J40">
        <v>0.345912</v>
      </c>
      <c r="K40">
        <v>0.18867900000000001</v>
      </c>
      <c r="L40" s="14">
        <f t="shared" si="1"/>
        <v>0.10264147200000001</v>
      </c>
      <c r="M40">
        <f t="shared" si="2"/>
        <v>8.5534560000000009E-3</v>
      </c>
      <c r="N40">
        <v>-0.28301900000000002</v>
      </c>
      <c r="O40">
        <v>5993</v>
      </c>
      <c r="P40">
        <f t="shared" si="3"/>
        <v>599.29999999999995</v>
      </c>
      <c r="Q40" s="14">
        <f t="shared" si="4"/>
        <v>0</v>
      </c>
      <c r="R40" s="14">
        <f t="shared" si="5"/>
        <v>0</v>
      </c>
      <c r="S40">
        <f t="shared" si="10"/>
        <v>0</v>
      </c>
    </row>
    <row r="41" spans="1:19">
      <c r="A41" s="1">
        <v>43124.135416666664</v>
      </c>
      <c r="B41">
        <v>1.4015E-2</v>
      </c>
      <c r="C41" s="14">
        <f t="shared" si="7"/>
        <v>14.015000000000001</v>
      </c>
      <c r="D41">
        <v>-0.93647800000000003</v>
      </c>
      <c r="E41">
        <v>-0.84119500000000003</v>
      </c>
      <c r="F41">
        <v>-0.30125800000000003</v>
      </c>
      <c r="G41" s="14">
        <f t="shared" si="0"/>
        <v>0</v>
      </c>
      <c r="H41">
        <f t="shared" si="11"/>
        <v>0</v>
      </c>
      <c r="I41">
        <v>-3.1447000000000003E-2</v>
      </c>
      <c r="J41">
        <v>0.345912</v>
      </c>
      <c r="K41">
        <v>0.18867900000000001</v>
      </c>
      <c r="L41" s="14">
        <f t="shared" si="1"/>
        <v>0.10264147200000001</v>
      </c>
      <c r="M41">
        <f t="shared" si="2"/>
        <v>8.5534560000000009E-3</v>
      </c>
      <c r="N41">
        <v>-0.28301900000000002</v>
      </c>
      <c r="O41">
        <v>5996</v>
      </c>
      <c r="P41">
        <f t="shared" si="3"/>
        <v>599.6</v>
      </c>
      <c r="Q41" s="14">
        <f t="shared" si="4"/>
        <v>0</v>
      </c>
      <c r="R41" s="14">
        <f t="shared" si="5"/>
        <v>0</v>
      </c>
      <c r="S41">
        <f t="shared" si="10"/>
        <v>0</v>
      </c>
    </row>
    <row r="42" spans="1:19">
      <c r="A42" s="1">
        <v>43124.138888888891</v>
      </c>
      <c r="B42">
        <v>1.4319999999999999E-2</v>
      </c>
      <c r="C42" s="14">
        <f t="shared" si="7"/>
        <v>14.32</v>
      </c>
      <c r="D42">
        <v>-0.93647800000000003</v>
      </c>
      <c r="E42">
        <v>-0.84119500000000003</v>
      </c>
      <c r="F42">
        <v>-0.30125800000000003</v>
      </c>
      <c r="G42" s="14">
        <f t="shared" si="0"/>
        <v>0</v>
      </c>
      <c r="H42">
        <f t="shared" si="11"/>
        <v>0</v>
      </c>
      <c r="I42">
        <v>-3.1447000000000003E-2</v>
      </c>
      <c r="J42">
        <v>0.31446499999999999</v>
      </c>
      <c r="K42">
        <v>0.18867900000000001</v>
      </c>
      <c r="L42" s="14">
        <f t="shared" si="1"/>
        <v>9.6603648000000014E-2</v>
      </c>
      <c r="M42">
        <f t="shared" si="2"/>
        <v>8.0503040000000012E-3</v>
      </c>
      <c r="N42">
        <v>-0.25157200000000002</v>
      </c>
      <c r="O42">
        <v>5987</v>
      </c>
      <c r="P42">
        <f t="shared" si="3"/>
        <v>598.70000000000005</v>
      </c>
      <c r="Q42" s="14">
        <f t="shared" si="4"/>
        <v>0</v>
      </c>
      <c r="R42" s="14">
        <f t="shared" si="5"/>
        <v>0</v>
      </c>
      <c r="S42">
        <f t="shared" si="10"/>
        <v>0</v>
      </c>
    </row>
    <row r="43" spans="1:19">
      <c r="A43" s="1">
        <v>43124.142361111109</v>
      </c>
      <c r="B43">
        <v>1.4725E-2</v>
      </c>
      <c r="C43" s="14">
        <f t="shared" si="7"/>
        <v>14.725</v>
      </c>
      <c r="D43">
        <v>-0.87295599999999995</v>
      </c>
      <c r="E43">
        <v>-0.84119500000000003</v>
      </c>
      <c r="F43">
        <v>-0.36477999999999999</v>
      </c>
      <c r="G43" s="14">
        <f t="shared" si="0"/>
        <v>0</v>
      </c>
      <c r="H43">
        <f t="shared" si="11"/>
        <v>0</v>
      </c>
      <c r="I43">
        <v>-3.1447000000000003E-2</v>
      </c>
      <c r="J43">
        <v>0.31446499999999999</v>
      </c>
      <c r="K43">
        <v>0.15723300000000001</v>
      </c>
      <c r="L43" s="14">
        <f t="shared" si="1"/>
        <v>9.0566015999999999E-2</v>
      </c>
      <c r="M43">
        <f t="shared" si="2"/>
        <v>7.5471679999999999E-3</v>
      </c>
      <c r="N43">
        <v>-0.25157200000000002</v>
      </c>
      <c r="O43">
        <v>5993</v>
      </c>
      <c r="P43">
        <f t="shared" si="3"/>
        <v>599.29999999999995</v>
      </c>
      <c r="Q43" s="14">
        <f t="shared" si="4"/>
        <v>0</v>
      </c>
      <c r="R43" s="14">
        <f t="shared" si="5"/>
        <v>0</v>
      </c>
      <c r="S43">
        <f t="shared" si="10"/>
        <v>0</v>
      </c>
    </row>
    <row r="44" spans="1:19">
      <c r="A44" s="1">
        <v>43124.145833333336</v>
      </c>
      <c r="B44">
        <v>1.503E-2</v>
      </c>
      <c r="C44" s="14">
        <f t="shared" si="7"/>
        <v>15.03</v>
      </c>
      <c r="D44">
        <v>-0.90471699999999999</v>
      </c>
      <c r="E44">
        <v>-0.87295599999999995</v>
      </c>
      <c r="F44">
        <v>-0.33301900000000001</v>
      </c>
      <c r="G44" s="14">
        <f t="shared" si="0"/>
        <v>0</v>
      </c>
      <c r="H44">
        <f t="shared" si="11"/>
        <v>0</v>
      </c>
      <c r="I44">
        <v>-3.1447000000000003E-2</v>
      </c>
      <c r="J44">
        <v>0.31446499999999999</v>
      </c>
      <c r="K44">
        <v>0.15723300000000001</v>
      </c>
      <c r="L44" s="14">
        <f t="shared" si="1"/>
        <v>9.0566015999999999E-2</v>
      </c>
      <c r="M44">
        <f t="shared" si="2"/>
        <v>7.5471679999999999E-3</v>
      </c>
      <c r="N44">
        <v>-0.28301900000000002</v>
      </c>
      <c r="O44">
        <v>5999</v>
      </c>
      <c r="P44">
        <f t="shared" si="3"/>
        <v>599.9</v>
      </c>
      <c r="Q44" s="14">
        <f t="shared" si="4"/>
        <v>0</v>
      </c>
      <c r="R44" s="14">
        <f t="shared" si="5"/>
        <v>0</v>
      </c>
      <c r="S44">
        <f t="shared" si="10"/>
        <v>0</v>
      </c>
    </row>
    <row r="45" spans="1:19">
      <c r="A45" s="1">
        <v>43124.149305555555</v>
      </c>
      <c r="B45">
        <v>1.5335E-2</v>
      </c>
      <c r="C45" s="14">
        <f t="shared" si="7"/>
        <v>15.334999999999999</v>
      </c>
      <c r="D45">
        <v>-0.96823899999999996</v>
      </c>
      <c r="E45">
        <v>-0.87295599999999995</v>
      </c>
      <c r="F45">
        <v>-0.33301900000000001</v>
      </c>
      <c r="G45" s="14">
        <f t="shared" si="0"/>
        <v>0</v>
      </c>
      <c r="H45">
        <f t="shared" si="11"/>
        <v>0</v>
      </c>
      <c r="I45">
        <v>-3.1447000000000003E-2</v>
      </c>
      <c r="J45">
        <v>0.31446499999999999</v>
      </c>
      <c r="K45">
        <v>0.15723300000000001</v>
      </c>
      <c r="L45" s="14">
        <f t="shared" si="1"/>
        <v>9.0566015999999999E-2</v>
      </c>
      <c r="M45">
        <f t="shared" si="2"/>
        <v>7.5471679999999999E-3</v>
      </c>
      <c r="N45">
        <v>-0.25157200000000002</v>
      </c>
      <c r="O45">
        <v>5987</v>
      </c>
      <c r="P45">
        <f t="shared" si="3"/>
        <v>598.70000000000005</v>
      </c>
      <c r="Q45" s="14">
        <f t="shared" si="4"/>
        <v>0</v>
      </c>
      <c r="R45" s="14">
        <f t="shared" si="5"/>
        <v>0</v>
      </c>
      <c r="S45">
        <f t="shared" si="10"/>
        <v>0</v>
      </c>
    </row>
    <row r="46" spans="1:19">
      <c r="A46" s="1">
        <v>43124.152777777781</v>
      </c>
      <c r="B46">
        <v>1.5739E-2</v>
      </c>
      <c r="C46" s="14">
        <f t="shared" si="7"/>
        <v>15.738999999999999</v>
      </c>
      <c r="D46">
        <v>-0.96823899999999996</v>
      </c>
      <c r="E46">
        <v>-0.87295599999999995</v>
      </c>
      <c r="F46">
        <v>-0.36477999999999999</v>
      </c>
      <c r="G46" s="14">
        <f t="shared" si="0"/>
        <v>0</v>
      </c>
      <c r="H46">
        <f t="shared" si="11"/>
        <v>0</v>
      </c>
      <c r="I46">
        <v>-3.1447000000000003E-2</v>
      </c>
      <c r="J46">
        <v>0.31446499999999999</v>
      </c>
      <c r="K46">
        <v>0.15723300000000001</v>
      </c>
      <c r="L46" s="14">
        <f t="shared" si="1"/>
        <v>9.0566015999999999E-2</v>
      </c>
      <c r="M46">
        <f t="shared" si="2"/>
        <v>7.5471679999999999E-3</v>
      </c>
      <c r="N46">
        <v>-0.28301900000000002</v>
      </c>
      <c r="O46">
        <v>5997</v>
      </c>
      <c r="P46">
        <f t="shared" si="3"/>
        <v>599.70000000000005</v>
      </c>
      <c r="Q46" s="14">
        <f t="shared" si="4"/>
        <v>0</v>
      </c>
      <c r="R46" s="14">
        <f t="shared" si="5"/>
        <v>0</v>
      </c>
      <c r="S46">
        <f t="shared" si="10"/>
        <v>0</v>
      </c>
    </row>
    <row r="47" spans="1:19">
      <c r="A47" s="1">
        <v>43124.15625</v>
      </c>
      <c r="B47">
        <v>1.6045E-2</v>
      </c>
      <c r="C47" s="14">
        <f t="shared" si="7"/>
        <v>16.045000000000002</v>
      </c>
      <c r="D47">
        <v>-0.80943399999999999</v>
      </c>
      <c r="E47">
        <v>-0.87295599999999995</v>
      </c>
      <c r="F47">
        <v>-4.7169999999999997E-2</v>
      </c>
      <c r="G47" s="14">
        <f t="shared" si="0"/>
        <v>0</v>
      </c>
      <c r="H47">
        <f t="shared" si="11"/>
        <v>0</v>
      </c>
      <c r="I47">
        <v>-6.2893000000000004E-2</v>
      </c>
      <c r="J47">
        <v>0.28301900000000002</v>
      </c>
      <c r="K47">
        <v>0.12578600000000001</v>
      </c>
      <c r="L47" s="14">
        <f t="shared" si="1"/>
        <v>7.8490560000000015E-2</v>
      </c>
      <c r="M47">
        <f t="shared" si="2"/>
        <v>6.5408800000000007E-3</v>
      </c>
      <c r="N47">
        <v>-0.28301900000000002</v>
      </c>
      <c r="O47">
        <v>5990</v>
      </c>
      <c r="P47">
        <f t="shared" si="3"/>
        <v>599</v>
      </c>
      <c r="Q47" s="14">
        <f t="shared" si="4"/>
        <v>0</v>
      </c>
      <c r="R47" s="14">
        <f t="shared" si="5"/>
        <v>0</v>
      </c>
      <c r="S47">
        <f t="shared" si="10"/>
        <v>0</v>
      </c>
    </row>
    <row r="48" spans="1:19">
      <c r="A48" s="1">
        <v>43124.159722222219</v>
      </c>
      <c r="B48">
        <v>1.6456999999999999E-2</v>
      </c>
      <c r="C48" s="14">
        <f t="shared" si="7"/>
        <v>16.457000000000001</v>
      </c>
      <c r="D48">
        <v>-0.96823899999999996</v>
      </c>
      <c r="E48">
        <v>-0.87295599999999995</v>
      </c>
      <c r="F48">
        <v>-0.30125800000000003</v>
      </c>
      <c r="G48" s="14">
        <f t="shared" si="0"/>
        <v>0</v>
      </c>
      <c r="H48">
        <f t="shared" si="11"/>
        <v>0</v>
      </c>
      <c r="I48">
        <v>-6.2893000000000004E-2</v>
      </c>
      <c r="J48">
        <v>0.28301900000000002</v>
      </c>
      <c r="K48">
        <v>0.15723300000000001</v>
      </c>
      <c r="L48" s="14">
        <f t="shared" si="1"/>
        <v>8.4528384000000012E-2</v>
      </c>
      <c r="M48">
        <f t="shared" si="2"/>
        <v>7.0440320000000004E-3</v>
      </c>
      <c r="N48">
        <v>-0.25157200000000002</v>
      </c>
      <c r="O48">
        <v>5992</v>
      </c>
      <c r="P48">
        <f t="shared" si="3"/>
        <v>599.20000000000005</v>
      </c>
      <c r="Q48" s="14">
        <f t="shared" si="4"/>
        <v>0</v>
      </c>
      <c r="R48" s="14">
        <f t="shared" si="5"/>
        <v>0</v>
      </c>
      <c r="S48">
        <f t="shared" si="10"/>
        <v>0</v>
      </c>
    </row>
    <row r="49" spans="1:19">
      <c r="A49" s="1">
        <v>43124.163194444445</v>
      </c>
      <c r="B49">
        <v>1.6761999999999999E-2</v>
      </c>
      <c r="C49" s="14">
        <f t="shared" si="7"/>
        <v>16.762</v>
      </c>
      <c r="D49">
        <v>-0.96823899999999996</v>
      </c>
      <c r="E49">
        <v>-0.87295599999999995</v>
      </c>
      <c r="F49">
        <v>-0.17421400000000001</v>
      </c>
      <c r="G49" s="14">
        <f t="shared" si="0"/>
        <v>0</v>
      </c>
      <c r="H49">
        <f t="shared" si="11"/>
        <v>0</v>
      </c>
      <c r="I49">
        <v>-6.2893000000000004E-2</v>
      </c>
      <c r="J49">
        <v>0.28301900000000002</v>
      </c>
      <c r="K49">
        <v>0.12578600000000001</v>
      </c>
      <c r="L49" s="14">
        <f t="shared" si="1"/>
        <v>7.8490560000000015E-2</v>
      </c>
      <c r="M49">
        <f t="shared" si="2"/>
        <v>6.5408800000000007E-3</v>
      </c>
      <c r="N49">
        <v>-0.28301900000000002</v>
      </c>
      <c r="O49">
        <v>5989</v>
      </c>
      <c r="P49">
        <f t="shared" si="3"/>
        <v>598.9</v>
      </c>
      <c r="Q49" s="14">
        <f t="shared" si="4"/>
        <v>0</v>
      </c>
      <c r="R49" s="14">
        <f t="shared" si="5"/>
        <v>0</v>
      </c>
      <c r="S49">
        <f t="shared" si="10"/>
        <v>0</v>
      </c>
    </row>
    <row r="50" spans="1:19">
      <c r="A50" s="1">
        <v>43124.166666666664</v>
      </c>
      <c r="B50">
        <v>1.7166000000000001E-2</v>
      </c>
      <c r="C50" s="14">
        <f t="shared" si="7"/>
        <v>17.166</v>
      </c>
      <c r="D50">
        <v>-0.96823899999999996</v>
      </c>
      <c r="E50">
        <v>-0.87295599999999995</v>
      </c>
      <c r="F50">
        <v>-0.30125800000000003</v>
      </c>
      <c r="G50" s="14">
        <f t="shared" si="0"/>
        <v>0</v>
      </c>
      <c r="H50">
        <f t="shared" si="11"/>
        <v>0</v>
      </c>
      <c r="I50">
        <v>-6.2893000000000004E-2</v>
      </c>
      <c r="J50">
        <v>0.28301900000000002</v>
      </c>
      <c r="K50">
        <v>0.12578600000000001</v>
      </c>
      <c r="L50" s="14">
        <f t="shared" si="1"/>
        <v>7.8490560000000015E-2</v>
      </c>
      <c r="M50">
        <f t="shared" si="2"/>
        <v>6.5408800000000007E-3</v>
      </c>
      <c r="N50">
        <v>-0.25157200000000002</v>
      </c>
      <c r="O50">
        <v>6004</v>
      </c>
      <c r="P50">
        <f t="shared" si="3"/>
        <v>600.4</v>
      </c>
      <c r="Q50" s="14">
        <f t="shared" si="4"/>
        <v>0</v>
      </c>
      <c r="R50" s="14">
        <f t="shared" si="5"/>
        <v>0</v>
      </c>
      <c r="S50">
        <f t="shared" si="10"/>
        <v>0</v>
      </c>
    </row>
    <row r="51" spans="1:19">
      <c r="A51" s="1">
        <v>43124.170138888891</v>
      </c>
      <c r="B51">
        <v>1.7471E-2</v>
      </c>
      <c r="C51" s="14">
        <f t="shared" si="7"/>
        <v>17.471</v>
      </c>
      <c r="D51">
        <v>-0.96823899999999996</v>
      </c>
      <c r="E51">
        <v>-0.87295599999999995</v>
      </c>
      <c r="F51">
        <v>-0.237736</v>
      </c>
      <c r="G51" s="14">
        <f t="shared" si="0"/>
        <v>0</v>
      </c>
      <c r="H51">
        <f t="shared" si="11"/>
        <v>0</v>
      </c>
      <c r="I51">
        <v>-6.2893000000000004E-2</v>
      </c>
      <c r="J51">
        <v>0.28301900000000002</v>
      </c>
      <c r="K51">
        <v>0.12578600000000001</v>
      </c>
      <c r="L51" s="14">
        <f t="shared" si="1"/>
        <v>7.8490560000000015E-2</v>
      </c>
      <c r="M51">
        <f t="shared" si="2"/>
        <v>6.5408800000000007E-3</v>
      </c>
      <c r="N51">
        <v>-0.25157200000000002</v>
      </c>
      <c r="O51">
        <v>6005</v>
      </c>
      <c r="P51">
        <f t="shared" si="3"/>
        <v>600.5</v>
      </c>
      <c r="Q51" s="14">
        <f t="shared" si="4"/>
        <v>0</v>
      </c>
      <c r="R51" s="14">
        <f t="shared" si="5"/>
        <v>0</v>
      </c>
      <c r="S51">
        <f t="shared" si="10"/>
        <v>0</v>
      </c>
    </row>
    <row r="52" spans="1:19">
      <c r="A52" s="1">
        <v>43124.173611111109</v>
      </c>
      <c r="B52">
        <v>1.7776E-2</v>
      </c>
      <c r="C52" s="14">
        <f t="shared" si="7"/>
        <v>17.776</v>
      </c>
      <c r="D52">
        <v>-0.96823899999999996</v>
      </c>
      <c r="E52">
        <v>-0.87295599999999995</v>
      </c>
      <c r="F52">
        <v>-0.237736</v>
      </c>
      <c r="G52" s="14">
        <f t="shared" si="0"/>
        <v>0</v>
      </c>
      <c r="H52">
        <f t="shared" si="11"/>
        <v>0</v>
      </c>
      <c r="I52">
        <v>-6.2893000000000004E-2</v>
      </c>
      <c r="J52">
        <v>0.28301900000000002</v>
      </c>
      <c r="K52">
        <v>0.12578600000000001</v>
      </c>
      <c r="L52" s="14">
        <f t="shared" si="1"/>
        <v>7.8490560000000015E-2</v>
      </c>
      <c r="M52">
        <f t="shared" si="2"/>
        <v>6.5408800000000007E-3</v>
      </c>
      <c r="N52">
        <v>-0.25157200000000002</v>
      </c>
      <c r="O52">
        <v>6001</v>
      </c>
      <c r="P52">
        <f t="shared" si="3"/>
        <v>600.1</v>
      </c>
      <c r="Q52" s="14">
        <f t="shared" si="4"/>
        <v>0</v>
      </c>
      <c r="R52" s="14">
        <f t="shared" si="5"/>
        <v>0</v>
      </c>
      <c r="S52">
        <f t="shared" si="10"/>
        <v>0</v>
      </c>
    </row>
    <row r="53" spans="1:19">
      <c r="A53" s="1">
        <v>43124.177083333336</v>
      </c>
      <c r="B53">
        <v>1.8180999999999999E-2</v>
      </c>
      <c r="C53" s="14">
        <f t="shared" si="7"/>
        <v>18.181000000000001</v>
      </c>
      <c r="D53">
        <v>-0.93647800000000003</v>
      </c>
      <c r="E53">
        <v>-0.87295599999999995</v>
      </c>
      <c r="F53">
        <v>-0.237736</v>
      </c>
      <c r="G53" s="14">
        <f t="shared" si="0"/>
        <v>0</v>
      </c>
      <c r="H53">
        <f t="shared" si="11"/>
        <v>0</v>
      </c>
      <c r="I53">
        <v>-6.2893000000000004E-2</v>
      </c>
      <c r="J53">
        <v>0.25157200000000002</v>
      </c>
      <c r="K53">
        <v>0.12578600000000001</v>
      </c>
      <c r="L53" s="14">
        <f t="shared" si="1"/>
        <v>7.2452736000000004E-2</v>
      </c>
      <c r="M53">
        <f t="shared" si="2"/>
        <v>6.037728E-3</v>
      </c>
      <c r="N53">
        <v>-0.25157200000000002</v>
      </c>
      <c r="O53">
        <v>5999</v>
      </c>
      <c r="P53">
        <f t="shared" si="3"/>
        <v>599.9</v>
      </c>
      <c r="Q53" s="14">
        <f t="shared" si="4"/>
        <v>0</v>
      </c>
      <c r="R53" s="14">
        <f t="shared" si="5"/>
        <v>0</v>
      </c>
      <c r="S53">
        <f t="shared" si="10"/>
        <v>0</v>
      </c>
    </row>
    <row r="54" spans="1:19">
      <c r="A54" s="1">
        <v>43124.180555555555</v>
      </c>
      <c r="B54">
        <v>1.8485999999999999E-2</v>
      </c>
      <c r="C54" s="14">
        <f t="shared" si="7"/>
        <v>18.486000000000001</v>
      </c>
      <c r="D54">
        <v>-0.90471699999999999</v>
      </c>
      <c r="E54">
        <v>-0.90471699999999999</v>
      </c>
      <c r="F54">
        <v>-0.39654099999999998</v>
      </c>
      <c r="G54" s="14">
        <f t="shared" si="0"/>
        <v>0</v>
      </c>
      <c r="H54">
        <f t="shared" si="11"/>
        <v>0</v>
      </c>
      <c r="I54">
        <v>-6.2893000000000004E-2</v>
      </c>
      <c r="J54">
        <v>0.28301900000000002</v>
      </c>
      <c r="K54">
        <v>9.4339999999999993E-2</v>
      </c>
      <c r="L54" s="14">
        <f t="shared" si="1"/>
        <v>7.2452928E-2</v>
      </c>
      <c r="M54">
        <f t="shared" si="2"/>
        <v>6.0377439999999994E-3</v>
      </c>
      <c r="N54">
        <v>-0.25157200000000002</v>
      </c>
      <c r="O54">
        <v>5998</v>
      </c>
      <c r="P54">
        <f t="shared" si="3"/>
        <v>599.79999999999995</v>
      </c>
      <c r="Q54" s="14">
        <f t="shared" si="4"/>
        <v>0</v>
      </c>
      <c r="R54" s="14">
        <f t="shared" si="5"/>
        <v>0</v>
      </c>
      <c r="S54">
        <f t="shared" si="10"/>
        <v>0</v>
      </c>
    </row>
    <row r="55" spans="1:19">
      <c r="A55" s="1">
        <v>43124.184027777781</v>
      </c>
      <c r="B55">
        <v>1.8890000000000001E-2</v>
      </c>
      <c r="C55" s="14">
        <f t="shared" si="7"/>
        <v>18.89</v>
      </c>
      <c r="D55">
        <v>-0.96823899999999996</v>
      </c>
      <c r="E55">
        <v>-0.87295599999999995</v>
      </c>
      <c r="F55">
        <v>-0.237736</v>
      </c>
      <c r="G55" s="14">
        <f t="shared" si="0"/>
        <v>0</v>
      </c>
      <c r="H55">
        <f t="shared" si="11"/>
        <v>0</v>
      </c>
      <c r="I55">
        <v>-6.2893000000000004E-2</v>
      </c>
      <c r="J55">
        <v>0.25157200000000002</v>
      </c>
      <c r="K55">
        <v>0.12578600000000001</v>
      </c>
      <c r="L55" s="14">
        <f t="shared" si="1"/>
        <v>7.2452736000000004E-2</v>
      </c>
      <c r="M55">
        <f t="shared" si="2"/>
        <v>6.037728E-3</v>
      </c>
      <c r="N55">
        <v>-0.25157200000000002</v>
      </c>
      <c r="O55">
        <v>6010</v>
      </c>
      <c r="P55">
        <f t="shared" si="3"/>
        <v>601</v>
      </c>
      <c r="Q55" s="14">
        <f t="shared" si="4"/>
        <v>0</v>
      </c>
      <c r="R55" s="14">
        <f t="shared" si="5"/>
        <v>0</v>
      </c>
      <c r="S55">
        <f t="shared" si="10"/>
        <v>0</v>
      </c>
    </row>
    <row r="56" spans="1:19">
      <c r="A56" s="1">
        <v>43124.1875</v>
      </c>
      <c r="B56">
        <v>1.9196000000000001E-2</v>
      </c>
      <c r="C56" s="14">
        <f t="shared" si="7"/>
        <v>19.196000000000002</v>
      </c>
      <c r="D56">
        <v>-0.93647800000000003</v>
      </c>
      <c r="E56">
        <v>-0.87295599999999995</v>
      </c>
      <c r="F56">
        <v>-0.39654099999999998</v>
      </c>
      <c r="G56" s="14">
        <f t="shared" si="0"/>
        <v>0</v>
      </c>
      <c r="H56">
        <f t="shared" si="11"/>
        <v>0</v>
      </c>
      <c r="I56">
        <v>-9.4339999999999993E-2</v>
      </c>
      <c r="J56">
        <v>0.25157200000000002</v>
      </c>
      <c r="K56">
        <v>9.4339999999999993E-2</v>
      </c>
      <c r="L56" s="14">
        <f t="shared" si="1"/>
        <v>6.6415104000000003E-2</v>
      </c>
      <c r="M56">
        <f t="shared" si="2"/>
        <v>5.5345919999999996E-3</v>
      </c>
      <c r="N56">
        <v>-0.25157200000000002</v>
      </c>
      <c r="O56">
        <v>5988</v>
      </c>
      <c r="P56">
        <f t="shared" si="3"/>
        <v>598.79999999999995</v>
      </c>
      <c r="Q56" s="14">
        <f t="shared" si="4"/>
        <v>0</v>
      </c>
      <c r="R56" s="14">
        <f t="shared" si="5"/>
        <v>0</v>
      </c>
      <c r="S56">
        <f t="shared" si="10"/>
        <v>0</v>
      </c>
    </row>
    <row r="57" spans="1:19">
      <c r="A57" s="1">
        <v>43124.190972222219</v>
      </c>
      <c r="B57">
        <v>1.9501000000000001E-2</v>
      </c>
      <c r="C57" s="14">
        <f t="shared" si="7"/>
        <v>19.501000000000001</v>
      </c>
      <c r="D57">
        <v>-0.90471699999999999</v>
      </c>
      <c r="E57">
        <v>-0.90471699999999999</v>
      </c>
      <c r="F57">
        <v>-0.460063</v>
      </c>
      <c r="G57" s="14">
        <f t="shared" si="0"/>
        <v>0</v>
      </c>
      <c r="H57">
        <f t="shared" si="11"/>
        <v>0</v>
      </c>
      <c r="I57">
        <v>-9.4339999999999993E-2</v>
      </c>
      <c r="J57">
        <v>0.25157200000000002</v>
      </c>
      <c r="K57">
        <v>9.4339999999999993E-2</v>
      </c>
      <c r="L57" s="14">
        <f t="shared" si="1"/>
        <v>6.6415104000000003E-2</v>
      </c>
      <c r="M57">
        <f t="shared" si="2"/>
        <v>5.5345919999999996E-3</v>
      </c>
      <c r="N57">
        <v>-0.25157200000000002</v>
      </c>
      <c r="O57">
        <v>5989</v>
      </c>
      <c r="P57">
        <f t="shared" si="3"/>
        <v>598.9</v>
      </c>
      <c r="Q57" s="14">
        <f t="shared" si="4"/>
        <v>0</v>
      </c>
      <c r="R57" s="14">
        <f t="shared" si="5"/>
        <v>0</v>
      </c>
      <c r="S57">
        <f t="shared" si="10"/>
        <v>0</v>
      </c>
    </row>
    <row r="58" spans="1:19">
      <c r="A58" s="1">
        <v>43124.194444444445</v>
      </c>
      <c r="B58">
        <v>1.9904999999999999E-2</v>
      </c>
      <c r="C58" s="14">
        <f t="shared" si="7"/>
        <v>19.904999999999998</v>
      </c>
      <c r="D58">
        <v>-1</v>
      </c>
      <c r="E58">
        <v>-0.90471699999999999</v>
      </c>
      <c r="F58">
        <v>-0.39654099999999998</v>
      </c>
      <c r="G58" s="14">
        <f t="shared" si="0"/>
        <v>0</v>
      </c>
      <c r="H58">
        <f t="shared" si="11"/>
        <v>0</v>
      </c>
      <c r="I58">
        <v>-9.4339999999999993E-2</v>
      </c>
      <c r="J58">
        <v>0.25157200000000002</v>
      </c>
      <c r="K58">
        <v>9.4339999999999993E-2</v>
      </c>
      <c r="L58" s="14">
        <f t="shared" si="1"/>
        <v>6.6415104000000003E-2</v>
      </c>
      <c r="M58">
        <f t="shared" si="2"/>
        <v>5.5345919999999996E-3</v>
      </c>
      <c r="N58">
        <v>-0.25157200000000002</v>
      </c>
      <c r="O58">
        <v>5964</v>
      </c>
      <c r="P58">
        <f t="shared" si="3"/>
        <v>596.4</v>
      </c>
      <c r="Q58" s="14">
        <f t="shared" si="4"/>
        <v>0</v>
      </c>
      <c r="R58" s="14">
        <f t="shared" si="5"/>
        <v>0</v>
      </c>
      <c r="S58">
        <f t="shared" si="10"/>
        <v>0</v>
      </c>
    </row>
    <row r="59" spans="1:19">
      <c r="A59" s="1">
        <v>43124.197916666664</v>
      </c>
      <c r="B59">
        <v>2.0209999999999999E-2</v>
      </c>
      <c r="C59" s="14">
        <f t="shared" si="7"/>
        <v>20.209999999999997</v>
      </c>
      <c r="D59">
        <v>-0.93647800000000003</v>
      </c>
      <c r="E59">
        <v>-0.90471699999999999</v>
      </c>
      <c r="F59">
        <v>-0.30125800000000003</v>
      </c>
      <c r="G59" s="14">
        <f t="shared" si="0"/>
        <v>0</v>
      </c>
      <c r="H59">
        <f t="shared" si="11"/>
        <v>0</v>
      </c>
      <c r="I59">
        <v>-9.4339999999999993E-2</v>
      </c>
      <c r="J59">
        <v>0.25157200000000002</v>
      </c>
      <c r="K59">
        <v>9.4339999999999993E-2</v>
      </c>
      <c r="L59" s="14">
        <f t="shared" si="1"/>
        <v>6.6415104000000003E-2</v>
      </c>
      <c r="M59">
        <f t="shared" si="2"/>
        <v>5.5345919999999996E-3</v>
      </c>
      <c r="N59">
        <v>-0.25157200000000002</v>
      </c>
      <c r="O59">
        <v>5969</v>
      </c>
      <c r="P59">
        <f t="shared" si="3"/>
        <v>596.9</v>
      </c>
      <c r="Q59" s="14">
        <f t="shared" si="4"/>
        <v>0</v>
      </c>
      <c r="R59" s="14">
        <f t="shared" si="5"/>
        <v>0</v>
      </c>
      <c r="S59">
        <f t="shared" si="10"/>
        <v>0</v>
      </c>
    </row>
    <row r="60" spans="1:19">
      <c r="A60" s="1">
        <v>43124.201388888891</v>
      </c>
      <c r="B60">
        <v>2.0615000000000001E-2</v>
      </c>
      <c r="C60" s="14">
        <f t="shared" si="7"/>
        <v>20.615000000000002</v>
      </c>
      <c r="D60">
        <v>-0.96823899999999996</v>
      </c>
      <c r="E60">
        <v>-0.90471699999999999</v>
      </c>
      <c r="F60">
        <v>-0.36477999999999999</v>
      </c>
      <c r="G60" s="14">
        <f t="shared" si="0"/>
        <v>0</v>
      </c>
      <c r="H60">
        <f t="shared" si="11"/>
        <v>0</v>
      </c>
      <c r="I60">
        <v>-9.4339999999999993E-2</v>
      </c>
      <c r="J60">
        <v>0.25157200000000002</v>
      </c>
      <c r="K60">
        <v>9.4339999999999993E-2</v>
      </c>
      <c r="L60" s="14">
        <f t="shared" si="1"/>
        <v>6.6415104000000003E-2</v>
      </c>
      <c r="M60">
        <f t="shared" si="2"/>
        <v>5.5345919999999996E-3</v>
      </c>
      <c r="N60">
        <v>-0.25157200000000002</v>
      </c>
      <c r="O60">
        <v>5975</v>
      </c>
      <c r="P60">
        <f t="shared" si="3"/>
        <v>597.5</v>
      </c>
      <c r="Q60" s="14">
        <f t="shared" si="4"/>
        <v>0</v>
      </c>
      <c r="R60" s="14">
        <f t="shared" si="5"/>
        <v>0</v>
      </c>
      <c r="S60">
        <f t="shared" si="10"/>
        <v>0</v>
      </c>
    </row>
    <row r="61" spans="1:19">
      <c r="A61" s="1">
        <v>43124.204861111109</v>
      </c>
      <c r="B61">
        <v>2.0920000000000001E-2</v>
      </c>
      <c r="C61" s="14">
        <f t="shared" si="7"/>
        <v>20.92</v>
      </c>
      <c r="D61">
        <v>-0.90471699999999999</v>
      </c>
      <c r="E61">
        <v>-0.90471699999999999</v>
      </c>
      <c r="F61">
        <v>-0.460063</v>
      </c>
      <c r="G61" s="14">
        <f t="shared" si="0"/>
        <v>0</v>
      </c>
      <c r="H61">
        <f t="shared" si="11"/>
        <v>0</v>
      </c>
      <c r="I61">
        <v>-9.4339999999999993E-2</v>
      </c>
      <c r="J61">
        <v>0.25157200000000002</v>
      </c>
      <c r="K61">
        <v>9.4339999999999993E-2</v>
      </c>
      <c r="L61" s="14">
        <f t="shared" si="1"/>
        <v>6.6415104000000003E-2</v>
      </c>
      <c r="M61">
        <f t="shared" si="2"/>
        <v>5.5345919999999996E-3</v>
      </c>
      <c r="N61">
        <v>-0.25157200000000002</v>
      </c>
      <c r="O61">
        <v>5986</v>
      </c>
      <c r="P61">
        <f t="shared" si="3"/>
        <v>598.6</v>
      </c>
      <c r="Q61" s="14">
        <f t="shared" si="4"/>
        <v>0</v>
      </c>
      <c r="R61" s="14">
        <f t="shared" si="5"/>
        <v>0</v>
      </c>
      <c r="S61">
        <f t="shared" si="10"/>
        <v>0</v>
      </c>
    </row>
    <row r="62" spans="1:19">
      <c r="A62" s="1">
        <v>43124.208333333336</v>
      </c>
      <c r="B62">
        <v>2.1225000000000001E-2</v>
      </c>
      <c r="C62" s="14">
        <f t="shared" si="7"/>
        <v>21.225000000000001</v>
      </c>
      <c r="D62">
        <v>-0.84119500000000003</v>
      </c>
      <c r="E62">
        <v>-0.90471699999999999</v>
      </c>
      <c r="F62">
        <v>-0.26949699999999999</v>
      </c>
      <c r="G62" s="14">
        <f t="shared" si="0"/>
        <v>0</v>
      </c>
      <c r="H62">
        <f t="shared" si="11"/>
        <v>0</v>
      </c>
      <c r="I62">
        <v>-9.4339999999999993E-2</v>
      </c>
      <c r="J62">
        <v>0.25157200000000002</v>
      </c>
      <c r="K62">
        <v>9.4339999999999993E-2</v>
      </c>
      <c r="L62" s="14">
        <f t="shared" si="1"/>
        <v>6.6415104000000003E-2</v>
      </c>
      <c r="M62">
        <f t="shared" si="2"/>
        <v>5.5345919999999996E-3</v>
      </c>
      <c r="N62">
        <v>-0.25157200000000002</v>
      </c>
      <c r="O62">
        <v>5982</v>
      </c>
      <c r="P62">
        <f t="shared" si="3"/>
        <v>598.20000000000005</v>
      </c>
      <c r="Q62" s="14">
        <f t="shared" si="4"/>
        <v>0</v>
      </c>
      <c r="R62" s="14">
        <f t="shared" si="5"/>
        <v>0</v>
      </c>
      <c r="S62">
        <f t="shared" si="10"/>
        <v>0</v>
      </c>
    </row>
    <row r="63" spans="1:19">
      <c r="A63" s="1">
        <v>43124.211805555555</v>
      </c>
      <c r="B63">
        <v>2.1637E-2</v>
      </c>
      <c r="C63" s="14">
        <f t="shared" si="7"/>
        <v>21.637</v>
      </c>
      <c r="D63">
        <v>-0.84119500000000003</v>
      </c>
      <c r="E63">
        <v>-0.90471699999999999</v>
      </c>
      <c r="F63">
        <v>-0.42830200000000002</v>
      </c>
      <c r="G63" s="14">
        <f t="shared" si="0"/>
        <v>0</v>
      </c>
      <c r="H63">
        <f t="shared" si="11"/>
        <v>0</v>
      </c>
      <c r="I63">
        <v>-9.4339999999999993E-2</v>
      </c>
      <c r="J63">
        <v>0.22012599999999999</v>
      </c>
      <c r="K63">
        <v>6.2893000000000004E-2</v>
      </c>
      <c r="L63" s="14">
        <f t="shared" si="1"/>
        <v>5.4339648000000004E-2</v>
      </c>
      <c r="M63">
        <f t="shared" si="2"/>
        <v>4.5283040000000004E-3</v>
      </c>
      <c r="N63">
        <v>-0.25157200000000002</v>
      </c>
      <c r="O63">
        <v>5982</v>
      </c>
      <c r="P63">
        <f t="shared" si="3"/>
        <v>598.20000000000005</v>
      </c>
      <c r="Q63" s="14">
        <f t="shared" si="4"/>
        <v>0</v>
      </c>
      <c r="R63" s="14">
        <f t="shared" si="5"/>
        <v>0</v>
      </c>
      <c r="S63">
        <f t="shared" si="10"/>
        <v>0</v>
      </c>
    </row>
    <row r="64" spans="1:19">
      <c r="A64" s="1">
        <v>43124.215254629627</v>
      </c>
      <c r="B64">
        <v>2.1942E-2</v>
      </c>
      <c r="C64" s="14">
        <f t="shared" si="7"/>
        <v>21.942</v>
      </c>
      <c r="D64">
        <v>-0.90471699999999999</v>
      </c>
      <c r="E64">
        <v>-0.90471699999999999</v>
      </c>
      <c r="F64">
        <v>-0.237736</v>
      </c>
      <c r="G64" s="14">
        <f t="shared" si="0"/>
        <v>0</v>
      </c>
      <c r="H64">
        <f t="shared" si="11"/>
        <v>0</v>
      </c>
      <c r="I64">
        <v>-9.4339999999999993E-2</v>
      </c>
      <c r="J64">
        <v>0.22012599999999999</v>
      </c>
      <c r="K64">
        <v>6.2893000000000004E-2</v>
      </c>
      <c r="L64" s="14">
        <f t="shared" si="1"/>
        <v>5.4339648000000004E-2</v>
      </c>
      <c r="M64">
        <f t="shared" si="2"/>
        <v>4.5283040000000004E-3</v>
      </c>
      <c r="N64">
        <v>-0.25157200000000002</v>
      </c>
      <c r="O64">
        <v>5978</v>
      </c>
      <c r="P64">
        <f t="shared" si="3"/>
        <v>597.79999999999995</v>
      </c>
      <c r="Q64" s="14">
        <f t="shared" si="4"/>
        <v>0</v>
      </c>
      <c r="R64" s="14">
        <f t="shared" si="5"/>
        <v>0</v>
      </c>
      <c r="S64">
        <f t="shared" si="10"/>
        <v>0</v>
      </c>
    </row>
    <row r="65" spans="1:19">
      <c r="A65" s="1">
        <v>43124.21875</v>
      </c>
      <c r="B65">
        <v>2.2346000000000001E-2</v>
      </c>
      <c r="C65" s="14">
        <f t="shared" si="7"/>
        <v>22.346</v>
      </c>
      <c r="D65">
        <v>-0.96823899999999996</v>
      </c>
      <c r="E65">
        <v>-0.90471699999999999</v>
      </c>
      <c r="F65">
        <v>-0.36477999999999999</v>
      </c>
      <c r="G65" s="14">
        <f t="shared" si="0"/>
        <v>0</v>
      </c>
      <c r="H65">
        <f t="shared" si="11"/>
        <v>0</v>
      </c>
      <c r="I65">
        <v>-9.4339999999999993E-2</v>
      </c>
      <c r="J65">
        <v>0.22012599999999999</v>
      </c>
      <c r="K65">
        <v>6.2893000000000004E-2</v>
      </c>
      <c r="L65" s="14">
        <f t="shared" si="1"/>
        <v>5.4339648000000004E-2</v>
      </c>
      <c r="M65">
        <f t="shared" si="2"/>
        <v>4.5283040000000004E-3</v>
      </c>
      <c r="N65">
        <v>-0.28301900000000002</v>
      </c>
      <c r="O65">
        <v>5983</v>
      </c>
      <c r="P65">
        <f t="shared" si="3"/>
        <v>598.29999999999995</v>
      </c>
      <c r="Q65" s="14">
        <f t="shared" si="4"/>
        <v>0</v>
      </c>
      <c r="R65" s="14">
        <f t="shared" si="5"/>
        <v>0</v>
      </c>
      <c r="S65">
        <f t="shared" si="10"/>
        <v>0</v>
      </c>
    </row>
    <row r="66" spans="1:19">
      <c r="A66" s="1">
        <v>43124.222222222219</v>
      </c>
      <c r="B66">
        <v>2.2651999999999999E-2</v>
      </c>
      <c r="C66" s="14">
        <f t="shared" si="7"/>
        <v>22.651999999999997</v>
      </c>
      <c r="D66">
        <v>-1</v>
      </c>
      <c r="E66">
        <v>-0.90471699999999999</v>
      </c>
      <c r="F66">
        <v>-0.460063</v>
      </c>
      <c r="G66" s="14">
        <f t="shared" si="0"/>
        <v>0</v>
      </c>
      <c r="H66">
        <f t="shared" ref="H66:H91" si="12">(G66*(5/60))</f>
        <v>0</v>
      </c>
      <c r="I66">
        <v>-9.4339999999999993E-2</v>
      </c>
      <c r="J66">
        <v>0.22012599999999999</v>
      </c>
      <c r="K66">
        <v>6.2893000000000004E-2</v>
      </c>
      <c r="L66" s="14">
        <f t="shared" si="1"/>
        <v>5.4339648000000004E-2</v>
      </c>
      <c r="M66">
        <f t="shared" si="2"/>
        <v>4.5283040000000004E-3</v>
      </c>
      <c r="N66">
        <v>-0.25157200000000002</v>
      </c>
      <c r="O66">
        <v>5990</v>
      </c>
      <c r="P66">
        <f t="shared" si="3"/>
        <v>599</v>
      </c>
      <c r="Q66" s="14">
        <f t="shared" si="4"/>
        <v>0</v>
      </c>
      <c r="R66" s="14">
        <f t="shared" si="5"/>
        <v>0</v>
      </c>
      <c r="S66">
        <f t="shared" si="10"/>
        <v>0</v>
      </c>
    </row>
    <row r="67" spans="1:19">
      <c r="A67" s="1">
        <v>43124.225694444445</v>
      </c>
      <c r="B67">
        <v>2.2957000000000002E-2</v>
      </c>
      <c r="C67" s="14">
        <f t="shared" si="7"/>
        <v>22.957000000000001</v>
      </c>
      <c r="D67">
        <v>-1</v>
      </c>
      <c r="E67">
        <v>-0.90471699999999999</v>
      </c>
      <c r="F67">
        <v>-0.17421400000000001</v>
      </c>
      <c r="G67" s="14">
        <f t="shared" ref="G67:G130" si="13">(((IF(D67&gt;=0,D67,0)+IF(E67&gt;=0,E67,0)+IF(F67&gt;=0,F67,0))*240)/1000)</f>
        <v>0</v>
      </c>
      <c r="H67">
        <f t="shared" si="12"/>
        <v>0</v>
      </c>
      <c r="I67">
        <v>-9.4339999999999993E-2</v>
      </c>
      <c r="J67">
        <v>0.22012599999999999</v>
      </c>
      <c r="K67">
        <v>6.2893000000000004E-2</v>
      </c>
      <c r="L67" s="14">
        <f t="shared" ref="L67:L130" si="14">((IF(I67&gt;=0,I67,0)+IF(J67&gt;=0,J67,0)+IF(K67&gt;=0,K67,0))*240*0.8)/1000</f>
        <v>5.4339648000000004E-2</v>
      </c>
      <c r="M67">
        <f t="shared" ref="M67:M91" si="15">L67*(5/60)</f>
        <v>4.5283040000000004E-3</v>
      </c>
      <c r="N67">
        <v>-0.25157200000000002</v>
      </c>
      <c r="O67">
        <v>5986</v>
      </c>
      <c r="P67">
        <f t="shared" ref="P67:P91" si="16">O67/10</f>
        <v>598.6</v>
      </c>
      <c r="Q67" s="14">
        <f t="shared" ref="Q67:Q129" si="17">(IF(P67&gt;=0,P67,0)*IF(N67&gt;=0,N67,0))/1000</f>
        <v>0</v>
      </c>
      <c r="R67" s="14">
        <f t="shared" ref="R67:R129" si="18">ABS(Q67/0.7)</f>
        <v>0</v>
      </c>
      <c r="S67">
        <f t="shared" si="10"/>
        <v>0</v>
      </c>
    </row>
    <row r="68" spans="1:19">
      <c r="A68" s="1">
        <v>43124.229166666664</v>
      </c>
      <c r="B68">
        <v>2.3361E-2</v>
      </c>
      <c r="C68" s="14">
        <f t="shared" ref="C68:C131" si="19">((B68-$B$2)*1000)</f>
        <v>23.361000000000001</v>
      </c>
      <c r="D68">
        <v>-0.87295599999999995</v>
      </c>
      <c r="E68">
        <v>-0.90471699999999999</v>
      </c>
      <c r="F68">
        <v>-0.39654099999999998</v>
      </c>
      <c r="G68" s="14">
        <f t="shared" si="13"/>
        <v>0</v>
      </c>
      <c r="H68">
        <f t="shared" si="12"/>
        <v>0</v>
      </c>
      <c r="I68">
        <v>-9.4339999999999993E-2</v>
      </c>
      <c r="J68">
        <v>0.22012599999999999</v>
      </c>
      <c r="K68">
        <v>6.2893000000000004E-2</v>
      </c>
      <c r="L68" s="14">
        <f t="shared" si="14"/>
        <v>5.4339648000000004E-2</v>
      </c>
      <c r="M68">
        <f t="shared" si="15"/>
        <v>4.5283040000000004E-3</v>
      </c>
      <c r="N68">
        <v>-0.25157200000000002</v>
      </c>
      <c r="O68">
        <v>5980</v>
      </c>
      <c r="P68">
        <f t="shared" si="16"/>
        <v>598</v>
      </c>
      <c r="Q68" s="14">
        <f t="shared" si="17"/>
        <v>0</v>
      </c>
      <c r="R68" s="14">
        <f t="shared" si="18"/>
        <v>0</v>
      </c>
      <c r="S68">
        <f t="shared" si="10"/>
        <v>0</v>
      </c>
    </row>
    <row r="69" spans="1:19">
      <c r="A69" s="1">
        <v>43124.232638888891</v>
      </c>
      <c r="B69">
        <v>2.3666E-2</v>
      </c>
      <c r="C69" s="14">
        <f t="shared" si="19"/>
        <v>23.666</v>
      </c>
      <c r="D69">
        <v>-1</v>
      </c>
      <c r="E69">
        <v>-0.90471699999999999</v>
      </c>
      <c r="F69">
        <v>-0.52358499999999997</v>
      </c>
      <c r="G69" s="14">
        <f t="shared" si="13"/>
        <v>0</v>
      </c>
      <c r="H69">
        <f t="shared" si="12"/>
        <v>0</v>
      </c>
      <c r="I69">
        <v>-0.12578600000000001</v>
      </c>
      <c r="J69">
        <v>0.22012599999999999</v>
      </c>
      <c r="K69">
        <v>6.2893000000000004E-2</v>
      </c>
      <c r="L69" s="14">
        <f t="shared" si="14"/>
        <v>5.4339648000000004E-2</v>
      </c>
      <c r="M69">
        <f t="shared" si="15"/>
        <v>4.5283040000000004E-3</v>
      </c>
      <c r="N69">
        <v>-0.25157200000000002</v>
      </c>
      <c r="O69">
        <v>5986</v>
      </c>
      <c r="P69">
        <f t="shared" si="16"/>
        <v>598.6</v>
      </c>
      <c r="Q69" s="14">
        <f t="shared" si="17"/>
        <v>0</v>
      </c>
      <c r="R69" s="14">
        <f t="shared" si="18"/>
        <v>0</v>
      </c>
      <c r="S69">
        <f t="shared" si="10"/>
        <v>0</v>
      </c>
    </row>
    <row r="70" spans="1:19">
      <c r="A70" s="1">
        <v>43124.236111111109</v>
      </c>
      <c r="B70">
        <v>2.3972E-2</v>
      </c>
      <c r="C70" s="14">
        <f t="shared" si="19"/>
        <v>23.972000000000001</v>
      </c>
      <c r="D70">
        <v>-1</v>
      </c>
      <c r="E70">
        <v>-0.93647800000000003</v>
      </c>
      <c r="F70">
        <v>-0.52358499999999997</v>
      </c>
      <c r="G70" s="14">
        <f t="shared" si="13"/>
        <v>0</v>
      </c>
      <c r="H70">
        <f t="shared" si="12"/>
        <v>0</v>
      </c>
      <c r="I70">
        <v>-0.12578600000000001</v>
      </c>
      <c r="J70">
        <v>0.22012599999999999</v>
      </c>
      <c r="K70">
        <v>3.1447000000000003E-2</v>
      </c>
      <c r="L70" s="14">
        <f t="shared" si="14"/>
        <v>4.8302016000000003E-2</v>
      </c>
      <c r="M70">
        <f t="shared" si="15"/>
        <v>4.025168E-3</v>
      </c>
      <c r="N70">
        <v>-0.25157200000000002</v>
      </c>
      <c r="O70">
        <v>6074</v>
      </c>
      <c r="P70">
        <f t="shared" si="16"/>
        <v>607.4</v>
      </c>
      <c r="Q70" s="14">
        <f t="shared" si="17"/>
        <v>0</v>
      </c>
      <c r="R70" s="14">
        <f t="shared" si="18"/>
        <v>0</v>
      </c>
      <c r="S70">
        <f t="shared" si="10"/>
        <v>0</v>
      </c>
    </row>
    <row r="71" spans="1:19">
      <c r="A71" s="1">
        <v>43124.239583333336</v>
      </c>
      <c r="B71">
        <v>2.4375999999999998E-2</v>
      </c>
      <c r="C71" s="14">
        <f t="shared" si="19"/>
        <v>24.375999999999998</v>
      </c>
      <c r="D71">
        <v>-1</v>
      </c>
      <c r="E71">
        <v>-0.93647800000000003</v>
      </c>
      <c r="F71">
        <v>-0.52358499999999997</v>
      </c>
      <c r="G71" s="14">
        <f t="shared" si="13"/>
        <v>0</v>
      </c>
      <c r="H71">
        <f t="shared" si="12"/>
        <v>0</v>
      </c>
      <c r="I71">
        <v>-9.4339999999999993E-2</v>
      </c>
      <c r="J71">
        <v>0.18867900000000001</v>
      </c>
      <c r="K71">
        <v>3.1447000000000003E-2</v>
      </c>
      <c r="L71" s="14">
        <f t="shared" si="14"/>
        <v>4.2264192000000006E-2</v>
      </c>
      <c r="M71">
        <f t="shared" si="15"/>
        <v>3.5220160000000002E-3</v>
      </c>
      <c r="N71">
        <v>-0.25157200000000002</v>
      </c>
      <c r="O71">
        <v>6177</v>
      </c>
      <c r="P71">
        <f t="shared" si="16"/>
        <v>617.70000000000005</v>
      </c>
      <c r="Q71" s="14">
        <f t="shared" si="17"/>
        <v>0</v>
      </c>
      <c r="R71" s="14">
        <f t="shared" si="18"/>
        <v>0</v>
      </c>
      <c r="S71">
        <f t="shared" si="10"/>
        <v>0</v>
      </c>
    </row>
    <row r="72" spans="1:19">
      <c r="A72" s="1">
        <v>43124.243055555555</v>
      </c>
      <c r="B72">
        <v>2.4681000000000002E-2</v>
      </c>
      <c r="C72" s="14">
        <f t="shared" si="19"/>
        <v>24.681000000000001</v>
      </c>
      <c r="D72">
        <v>-1</v>
      </c>
      <c r="E72">
        <v>-0.93647800000000003</v>
      </c>
      <c r="F72">
        <v>-0.52358499999999997</v>
      </c>
      <c r="G72" s="14">
        <f t="shared" si="13"/>
        <v>0</v>
      </c>
      <c r="H72">
        <f t="shared" si="12"/>
        <v>0</v>
      </c>
      <c r="I72">
        <v>-0.12578600000000001</v>
      </c>
      <c r="J72">
        <v>0.18867900000000001</v>
      </c>
      <c r="K72">
        <v>0</v>
      </c>
      <c r="L72" s="14">
        <f t="shared" si="14"/>
        <v>3.6226368000000002E-2</v>
      </c>
      <c r="M72">
        <f t="shared" si="15"/>
        <v>3.018864E-3</v>
      </c>
      <c r="N72">
        <v>-0.22012599999999999</v>
      </c>
      <c r="O72">
        <v>6269</v>
      </c>
      <c r="P72">
        <f t="shared" si="16"/>
        <v>626.9</v>
      </c>
      <c r="Q72" s="14">
        <f t="shared" si="17"/>
        <v>0</v>
      </c>
      <c r="R72" s="14">
        <f t="shared" si="18"/>
        <v>0</v>
      </c>
      <c r="S72">
        <f t="shared" si="10"/>
        <v>0</v>
      </c>
    </row>
    <row r="73" spans="1:19">
      <c r="A73" s="1">
        <v>43124.246527777781</v>
      </c>
      <c r="B73">
        <v>2.5085E-2</v>
      </c>
      <c r="C73" s="14">
        <f t="shared" si="19"/>
        <v>25.085000000000001</v>
      </c>
      <c r="D73">
        <v>-1</v>
      </c>
      <c r="E73">
        <v>-0.96823899999999996</v>
      </c>
      <c r="F73">
        <v>-0.52358499999999997</v>
      </c>
      <c r="G73" s="14">
        <f t="shared" si="13"/>
        <v>0</v>
      </c>
      <c r="H73">
        <f t="shared" si="12"/>
        <v>0</v>
      </c>
      <c r="I73">
        <v>-9.4339999999999993E-2</v>
      </c>
      <c r="J73">
        <v>0.18867900000000001</v>
      </c>
      <c r="K73">
        <v>-3.1447000000000003E-2</v>
      </c>
      <c r="L73" s="14">
        <f t="shared" si="14"/>
        <v>3.6226368000000002E-2</v>
      </c>
      <c r="M73">
        <f t="shared" si="15"/>
        <v>3.018864E-3</v>
      </c>
      <c r="N73">
        <v>-0.22012599999999999</v>
      </c>
      <c r="O73">
        <v>6364</v>
      </c>
      <c r="P73">
        <f t="shared" si="16"/>
        <v>636.4</v>
      </c>
      <c r="Q73" s="14">
        <f t="shared" si="17"/>
        <v>0</v>
      </c>
      <c r="R73" s="14">
        <f t="shared" si="18"/>
        <v>0</v>
      </c>
      <c r="S73">
        <f t="shared" si="10"/>
        <v>0</v>
      </c>
    </row>
    <row r="74" spans="1:19">
      <c r="A74" s="1">
        <v>43124.25</v>
      </c>
      <c r="B74">
        <v>2.5391E-2</v>
      </c>
      <c r="C74" s="14">
        <f t="shared" si="19"/>
        <v>25.391000000000002</v>
      </c>
      <c r="D74">
        <v>-1</v>
      </c>
      <c r="E74">
        <v>-0.96823899999999996</v>
      </c>
      <c r="F74">
        <v>-0.52358499999999997</v>
      </c>
      <c r="G74" s="14">
        <f t="shared" si="13"/>
        <v>0</v>
      </c>
      <c r="H74">
        <f t="shared" si="12"/>
        <v>0</v>
      </c>
      <c r="I74">
        <v>-9.4339999999999993E-2</v>
      </c>
      <c r="J74">
        <v>0.18867900000000001</v>
      </c>
      <c r="K74">
        <v>-3.1447000000000003E-2</v>
      </c>
      <c r="L74" s="14">
        <f t="shared" si="14"/>
        <v>3.6226368000000002E-2</v>
      </c>
      <c r="M74">
        <f t="shared" si="15"/>
        <v>3.018864E-3</v>
      </c>
      <c r="N74">
        <v>-0.22012599999999999</v>
      </c>
      <c r="O74">
        <v>6344</v>
      </c>
      <c r="P74">
        <f t="shared" si="16"/>
        <v>634.4</v>
      </c>
      <c r="Q74" s="14">
        <f t="shared" si="17"/>
        <v>0</v>
      </c>
      <c r="R74" s="14">
        <f t="shared" si="18"/>
        <v>0</v>
      </c>
      <c r="S74">
        <f t="shared" si="10"/>
        <v>0</v>
      </c>
    </row>
    <row r="75" spans="1:19">
      <c r="A75" s="1">
        <v>43124.253472222219</v>
      </c>
      <c r="B75">
        <v>2.5696E-2</v>
      </c>
      <c r="C75" s="14">
        <f t="shared" si="19"/>
        <v>25.696000000000002</v>
      </c>
      <c r="D75">
        <v>-1.0317609999999999</v>
      </c>
      <c r="E75">
        <v>-0.96823899999999996</v>
      </c>
      <c r="F75">
        <v>-0.52358499999999997</v>
      </c>
      <c r="G75" s="14">
        <f t="shared" si="13"/>
        <v>0</v>
      </c>
      <c r="H75">
        <f t="shared" si="12"/>
        <v>0</v>
      </c>
      <c r="I75">
        <v>-9.4339999999999993E-2</v>
      </c>
      <c r="J75">
        <v>0.18867900000000001</v>
      </c>
      <c r="K75">
        <v>-3.1447000000000003E-2</v>
      </c>
      <c r="L75" s="14">
        <f t="shared" si="14"/>
        <v>3.6226368000000002E-2</v>
      </c>
      <c r="M75">
        <f t="shared" si="15"/>
        <v>3.018864E-3</v>
      </c>
      <c r="N75">
        <v>-0.22012599999999999</v>
      </c>
      <c r="O75">
        <v>6426</v>
      </c>
      <c r="P75">
        <f t="shared" si="16"/>
        <v>642.6</v>
      </c>
      <c r="Q75" s="14">
        <f t="shared" si="17"/>
        <v>0</v>
      </c>
      <c r="R75" s="14">
        <f t="shared" si="18"/>
        <v>0</v>
      </c>
      <c r="S75">
        <f t="shared" si="10"/>
        <v>0</v>
      </c>
    </row>
    <row r="76" spans="1:19">
      <c r="A76" s="1">
        <v>43124.256944444445</v>
      </c>
      <c r="B76">
        <v>2.6100000000000002E-2</v>
      </c>
      <c r="C76" s="14">
        <f t="shared" si="19"/>
        <v>26.1</v>
      </c>
      <c r="D76">
        <v>-1</v>
      </c>
      <c r="E76">
        <v>-0.96823899999999996</v>
      </c>
      <c r="F76">
        <v>-0.52358499999999997</v>
      </c>
      <c r="G76" s="14">
        <f t="shared" si="13"/>
        <v>0</v>
      </c>
      <c r="H76">
        <f t="shared" si="12"/>
        <v>0</v>
      </c>
      <c r="I76">
        <v>-9.4339999999999993E-2</v>
      </c>
      <c r="J76">
        <v>0.18867900000000001</v>
      </c>
      <c r="K76">
        <v>-3.1447000000000003E-2</v>
      </c>
      <c r="L76" s="14">
        <f t="shared" si="14"/>
        <v>3.6226368000000002E-2</v>
      </c>
      <c r="M76">
        <f t="shared" si="15"/>
        <v>3.018864E-3</v>
      </c>
      <c r="N76">
        <v>-0.22012599999999999</v>
      </c>
      <c r="O76">
        <v>6542</v>
      </c>
      <c r="P76">
        <f t="shared" si="16"/>
        <v>654.20000000000005</v>
      </c>
      <c r="Q76" s="14">
        <f t="shared" si="17"/>
        <v>0</v>
      </c>
      <c r="R76" s="14">
        <f t="shared" si="18"/>
        <v>0</v>
      </c>
      <c r="S76">
        <f t="shared" si="10"/>
        <v>0</v>
      </c>
    </row>
    <row r="77" spans="1:19">
      <c r="A77" s="1">
        <v>43124.260416666664</v>
      </c>
      <c r="B77">
        <v>2.6405000000000001E-2</v>
      </c>
      <c r="C77" s="14">
        <f t="shared" si="19"/>
        <v>26.405000000000001</v>
      </c>
      <c r="D77">
        <v>-1</v>
      </c>
      <c r="E77">
        <v>-0.96823899999999996</v>
      </c>
      <c r="F77">
        <v>-0.52358499999999997</v>
      </c>
      <c r="G77" s="14">
        <f t="shared" si="13"/>
        <v>0</v>
      </c>
      <c r="H77">
        <f t="shared" si="12"/>
        <v>0</v>
      </c>
      <c r="I77">
        <v>-9.4339999999999993E-2</v>
      </c>
      <c r="J77">
        <v>0.18867900000000001</v>
      </c>
      <c r="K77">
        <v>-6.2893000000000004E-2</v>
      </c>
      <c r="L77" s="14">
        <f t="shared" si="14"/>
        <v>3.6226368000000002E-2</v>
      </c>
      <c r="M77">
        <f t="shared" si="15"/>
        <v>3.018864E-3</v>
      </c>
      <c r="N77">
        <v>-0.18867900000000001</v>
      </c>
      <c r="O77">
        <v>6583</v>
      </c>
      <c r="P77">
        <f t="shared" si="16"/>
        <v>658.3</v>
      </c>
      <c r="Q77" s="14">
        <f t="shared" si="17"/>
        <v>0</v>
      </c>
      <c r="R77" s="14">
        <f t="shared" si="18"/>
        <v>0</v>
      </c>
      <c r="S77">
        <f t="shared" si="10"/>
        <v>0</v>
      </c>
    </row>
    <row r="78" spans="1:19">
      <c r="A78" s="1">
        <v>43124.263888888891</v>
      </c>
      <c r="B78">
        <v>2.6710999999999999E-2</v>
      </c>
      <c r="C78" s="14">
        <f t="shared" si="19"/>
        <v>26.710999999999999</v>
      </c>
      <c r="D78">
        <v>-1</v>
      </c>
      <c r="E78">
        <v>-0.93647800000000003</v>
      </c>
      <c r="F78">
        <v>-0.52358499999999997</v>
      </c>
      <c r="G78" s="14">
        <f t="shared" si="13"/>
        <v>0</v>
      </c>
      <c r="H78">
        <f t="shared" si="12"/>
        <v>0</v>
      </c>
      <c r="I78">
        <v>-6.2893000000000004E-2</v>
      </c>
      <c r="J78">
        <v>0.22012599999999999</v>
      </c>
      <c r="K78">
        <v>-3.1447000000000003E-2</v>
      </c>
      <c r="L78" s="14">
        <f t="shared" si="14"/>
        <v>4.2264191999999999E-2</v>
      </c>
      <c r="M78">
        <f t="shared" si="15"/>
        <v>3.5220159999999998E-3</v>
      </c>
      <c r="N78">
        <v>-0.18867900000000001</v>
      </c>
      <c r="O78">
        <v>6648</v>
      </c>
      <c r="P78">
        <f t="shared" si="16"/>
        <v>664.8</v>
      </c>
      <c r="Q78" s="14">
        <f t="shared" si="17"/>
        <v>0</v>
      </c>
      <c r="R78" s="14">
        <f t="shared" si="18"/>
        <v>0</v>
      </c>
      <c r="S78">
        <f t="shared" si="10"/>
        <v>0</v>
      </c>
    </row>
    <row r="79" spans="1:19">
      <c r="A79" s="1">
        <v>43124.267361111109</v>
      </c>
      <c r="B79">
        <v>2.7115E-2</v>
      </c>
      <c r="C79" s="14">
        <f t="shared" si="19"/>
        <v>27.115000000000002</v>
      </c>
      <c r="D79">
        <v>-1</v>
      </c>
      <c r="E79">
        <v>-0.93647800000000003</v>
      </c>
      <c r="F79">
        <v>-0.52358499999999997</v>
      </c>
      <c r="G79" s="14">
        <f t="shared" si="13"/>
        <v>0</v>
      </c>
      <c r="H79">
        <f t="shared" si="12"/>
        <v>0</v>
      </c>
      <c r="I79">
        <v>-6.2893000000000004E-2</v>
      </c>
      <c r="J79">
        <v>0.22012599999999999</v>
      </c>
      <c r="K79">
        <v>-6.2893000000000004E-2</v>
      </c>
      <c r="L79" s="14">
        <f t="shared" si="14"/>
        <v>4.2264191999999999E-2</v>
      </c>
      <c r="M79">
        <f t="shared" si="15"/>
        <v>3.5220159999999998E-3</v>
      </c>
      <c r="N79">
        <v>-0.18867900000000001</v>
      </c>
      <c r="O79">
        <v>6701</v>
      </c>
      <c r="P79">
        <f t="shared" si="16"/>
        <v>670.1</v>
      </c>
      <c r="Q79" s="14">
        <f t="shared" si="17"/>
        <v>0</v>
      </c>
      <c r="R79" s="14">
        <f t="shared" si="18"/>
        <v>0</v>
      </c>
      <c r="S79">
        <f t="shared" si="10"/>
        <v>0</v>
      </c>
    </row>
    <row r="80" spans="1:19">
      <c r="A80" s="1">
        <v>43124.270833333336</v>
      </c>
      <c r="B80">
        <v>2.742E-2</v>
      </c>
      <c r="C80" s="14">
        <f t="shared" si="19"/>
        <v>27.42</v>
      </c>
      <c r="D80">
        <v>-1</v>
      </c>
      <c r="E80">
        <v>-0.93647800000000003</v>
      </c>
      <c r="F80">
        <v>-0.49182399999999998</v>
      </c>
      <c r="G80" s="14">
        <f t="shared" si="13"/>
        <v>0</v>
      </c>
      <c r="H80">
        <f t="shared" si="12"/>
        <v>0</v>
      </c>
      <c r="I80">
        <v>-3.1447000000000003E-2</v>
      </c>
      <c r="J80">
        <v>0.22012599999999999</v>
      </c>
      <c r="K80">
        <v>-3.1447000000000003E-2</v>
      </c>
      <c r="L80" s="14">
        <f t="shared" si="14"/>
        <v>4.2264191999999999E-2</v>
      </c>
      <c r="M80">
        <f t="shared" si="15"/>
        <v>3.5220159999999998E-3</v>
      </c>
      <c r="N80">
        <v>-0.18867900000000001</v>
      </c>
      <c r="O80">
        <v>6741</v>
      </c>
      <c r="P80">
        <f t="shared" si="16"/>
        <v>674.1</v>
      </c>
      <c r="Q80" s="14">
        <f t="shared" si="17"/>
        <v>0</v>
      </c>
      <c r="R80" s="14">
        <f t="shared" si="18"/>
        <v>0</v>
      </c>
      <c r="S80">
        <f t="shared" si="10"/>
        <v>0</v>
      </c>
    </row>
    <row r="81" spans="1:19">
      <c r="A81" s="1">
        <v>43124.274317129632</v>
      </c>
      <c r="B81">
        <v>2.7725E-2</v>
      </c>
      <c r="C81" s="14">
        <f t="shared" si="19"/>
        <v>27.725000000000001</v>
      </c>
      <c r="D81">
        <v>-0.96823899999999996</v>
      </c>
      <c r="E81">
        <v>-0.90471699999999999</v>
      </c>
      <c r="F81">
        <v>-0.49182399999999998</v>
      </c>
      <c r="G81" s="14">
        <f t="shared" si="13"/>
        <v>0</v>
      </c>
      <c r="H81">
        <f t="shared" si="12"/>
        <v>0</v>
      </c>
      <c r="I81">
        <v>0</v>
      </c>
      <c r="J81">
        <v>0.22012599999999999</v>
      </c>
      <c r="K81">
        <v>-3.1447000000000003E-2</v>
      </c>
      <c r="L81" s="14">
        <f t="shared" si="14"/>
        <v>4.2264191999999999E-2</v>
      </c>
      <c r="M81">
        <f t="shared" si="15"/>
        <v>3.5220159999999998E-3</v>
      </c>
      <c r="N81">
        <v>-0.18867900000000001</v>
      </c>
      <c r="O81">
        <v>6776</v>
      </c>
      <c r="P81">
        <f t="shared" si="16"/>
        <v>677.6</v>
      </c>
      <c r="Q81" s="14">
        <f t="shared" si="17"/>
        <v>0</v>
      </c>
      <c r="R81" s="14">
        <f t="shared" si="18"/>
        <v>0</v>
      </c>
      <c r="S81">
        <f t="shared" si="10"/>
        <v>0</v>
      </c>
    </row>
    <row r="82" spans="1:19">
      <c r="A82" s="1">
        <v>43124.277777777781</v>
      </c>
      <c r="B82">
        <v>2.8136999999999999E-2</v>
      </c>
      <c r="C82" s="14">
        <f t="shared" si="19"/>
        <v>28.137</v>
      </c>
      <c r="D82">
        <v>-0.96823899999999996</v>
      </c>
      <c r="E82">
        <v>-0.90471699999999999</v>
      </c>
      <c r="F82">
        <v>-0.460063</v>
      </c>
      <c r="G82" s="14">
        <f t="shared" si="13"/>
        <v>0</v>
      </c>
      <c r="H82">
        <f t="shared" si="12"/>
        <v>0</v>
      </c>
      <c r="I82">
        <v>3.1447000000000003E-2</v>
      </c>
      <c r="J82">
        <v>0.25157200000000002</v>
      </c>
      <c r="K82">
        <v>0</v>
      </c>
      <c r="L82" s="14">
        <f t="shared" si="14"/>
        <v>5.4339648000000004E-2</v>
      </c>
      <c r="M82">
        <f t="shared" si="15"/>
        <v>4.5283040000000004E-3</v>
      </c>
      <c r="N82">
        <v>-0.18867900000000001</v>
      </c>
      <c r="O82">
        <v>6798</v>
      </c>
      <c r="P82">
        <f t="shared" si="16"/>
        <v>679.8</v>
      </c>
      <c r="Q82" s="14">
        <f t="shared" si="17"/>
        <v>0</v>
      </c>
      <c r="R82" s="14">
        <f t="shared" si="18"/>
        <v>0</v>
      </c>
      <c r="S82">
        <f t="shared" ref="S82:S91" si="20">Q82*(5/60)</f>
        <v>0</v>
      </c>
    </row>
    <row r="83" spans="1:19">
      <c r="A83" s="1">
        <v>43124.28125</v>
      </c>
      <c r="B83">
        <v>2.8434999999999998E-2</v>
      </c>
      <c r="C83" s="14">
        <f t="shared" si="19"/>
        <v>28.434999999999999</v>
      </c>
      <c r="D83">
        <v>-0.93647800000000003</v>
      </c>
      <c r="E83">
        <v>-0.87295599999999995</v>
      </c>
      <c r="F83">
        <v>-0.49182399999999998</v>
      </c>
      <c r="G83" s="14">
        <f t="shared" si="13"/>
        <v>0</v>
      </c>
      <c r="H83">
        <f t="shared" si="12"/>
        <v>0</v>
      </c>
      <c r="I83">
        <v>3.1447000000000003E-2</v>
      </c>
      <c r="J83">
        <v>0.28301900000000002</v>
      </c>
      <c r="K83">
        <v>3.1447000000000003E-2</v>
      </c>
      <c r="L83" s="14">
        <f t="shared" si="14"/>
        <v>6.6415295999999999E-2</v>
      </c>
      <c r="M83">
        <f t="shared" si="15"/>
        <v>5.5346079999999999E-3</v>
      </c>
      <c r="N83">
        <v>-0.22012599999999999</v>
      </c>
      <c r="O83">
        <v>6526</v>
      </c>
      <c r="P83">
        <f t="shared" si="16"/>
        <v>652.6</v>
      </c>
      <c r="Q83" s="14">
        <f t="shared" si="17"/>
        <v>0</v>
      </c>
      <c r="R83" s="14">
        <f t="shared" si="18"/>
        <v>0</v>
      </c>
      <c r="S83">
        <f t="shared" si="20"/>
        <v>0</v>
      </c>
    </row>
    <row r="84" spans="1:19">
      <c r="A84" s="1">
        <v>43124.284722222219</v>
      </c>
      <c r="B84">
        <v>2.8847000000000001E-2</v>
      </c>
      <c r="C84" s="14">
        <f t="shared" si="19"/>
        <v>28.847000000000001</v>
      </c>
      <c r="D84">
        <v>-0.93647800000000003</v>
      </c>
      <c r="E84">
        <v>-0.87295599999999995</v>
      </c>
      <c r="F84">
        <v>-0.460063</v>
      </c>
      <c r="G84" s="14">
        <f t="shared" si="13"/>
        <v>0</v>
      </c>
      <c r="H84">
        <f t="shared" si="12"/>
        <v>0</v>
      </c>
      <c r="I84">
        <v>3.1447000000000003E-2</v>
      </c>
      <c r="J84">
        <v>0.28301900000000002</v>
      </c>
      <c r="K84">
        <v>3.1447000000000003E-2</v>
      </c>
      <c r="L84" s="14">
        <f t="shared" si="14"/>
        <v>6.6415295999999999E-2</v>
      </c>
      <c r="M84">
        <f t="shared" si="15"/>
        <v>5.5346079999999999E-3</v>
      </c>
      <c r="N84">
        <v>-0.18867900000000001</v>
      </c>
      <c r="O84">
        <v>6795</v>
      </c>
      <c r="P84">
        <f t="shared" si="16"/>
        <v>679.5</v>
      </c>
      <c r="Q84" s="14">
        <f t="shared" si="17"/>
        <v>0</v>
      </c>
      <c r="R84" s="14">
        <f t="shared" si="18"/>
        <v>0</v>
      </c>
      <c r="S84">
        <f t="shared" si="20"/>
        <v>0</v>
      </c>
    </row>
    <row r="85" spans="1:19">
      <c r="A85" s="1">
        <v>43124.288194444445</v>
      </c>
      <c r="B85">
        <v>2.9152000000000001E-2</v>
      </c>
      <c r="C85" s="14">
        <f t="shared" si="19"/>
        <v>29.152000000000001</v>
      </c>
      <c r="D85">
        <v>-0.93647800000000003</v>
      </c>
      <c r="E85">
        <v>-0.87295599999999995</v>
      </c>
      <c r="F85">
        <v>-0.460063</v>
      </c>
      <c r="G85" s="14">
        <f t="shared" si="13"/>
        <v>0</v>
      </c>
      <c r="H85">
        <f t="shared" si="12"/>
        <v>0</v>
      </c>
      <c r="I85">
        <v>3.1447000000000003E-2</v>
      </c>
      <c r="J85">
        <v>0.28301900000000002</v>
      </c>
      <c r="K85">
        <v>3.1447000000000003E-2</v>
      </c>
      <c r="L85" s="14">
        <f t="shared" si="14"/>
        <v>6.6415295999999999E-2</v>
      </c>
      <c r="M85">
        <f t="shared" si="15"/>
        <v>5.5346079999999999E-3</v>
      </c>
      <c r="N85">
        <v>-0.18867900000000001</v>
      </c>
      <c r="O85">
        <v>6888</v>
      </c>
      <c r="P85">
        <f t="shared" si="16"/>
        <v>688.8</v>
      </c>
      <c r="Q85" s="14">
        <f t="shared" si="17"/>
        <v>0</v>
      </c>
      <c r="R85" s="14">
        <f t="shared" si="18"/>
        <v>0</v>
      </c>
      <c r="S85">
        <f t="shared" si="20"/>
        <v>0</v>
      </c>
    </row>
    <row r="86" spans="1:19">
      <c r="A86" s="1">
        <v>43124.291666666664</v>
      </c>
      <c r="B86">
        <v>2.9457000000000001E-2</v>
      </c>
      <c r="C86" s="14">
        <f t="shared" si="19"/>
        <v>29.457000000000001</v>
      </c>
      <c r="D86">
        <v>-0.90471699999999999</v>
      </c>
      <c r="E86">
        <v>-0.84119500000000003</v>
      </c>
      <c r="F86">
        <v>-0.42830200000000002</v>
      </c>
      <c r="G86" s="14">
        <f t="shared" si="13"/>
        <v>0</v>
      </c>
      <c r="H86">
        <f t="shared" si="12"/>
        <v>0</v>
      </c>
      <c r="I86">
        <v>6.2893000000000004E-2</v>
      </c>
      <c r="J86">
        <v>0.31446499999999999</v>
      </c>
      <c r="K86">
        <v>3.1447000000000003E-2</v>
      </c>
      <c r="L86" s="14">
        <f t="shared" si="14"/>
        <v>7.8490560000000001E-2</v>
      </c>
      <c r="M86">
        <f t="shared" si="15"/>
        <v>6.5408799999999998E-3</v>
      </c>
      <c r="N86">
        <v>-0.18867900000000001</v>
      </c>
      <c r="O86">
        <v>6865</v>
      </c>
      <c r="P86">
        <f t="shared" si="16"/>
        <v>686.5</v>
      </c>
      <c r="Q86" s="14">
        <f t="shared" si="17"/>
        <v>0</v>
      </c>
      <c r="R86" s="14">
        <f t="shared" si="18"/>
        <v>0</v>
      </c>
      <c r="S86">
        <f t="shared" si="20"/>
        <v>0</v>
      </c>
    </row>
    <row r="87" spans="1:19">
      <c r="A87" s="1">
        <v>43124.295138888891</v>
      </c>
      <c r="B87">
        <v>2.9860999999999999E-2</v>
      </c>
      <c r="C87" s="14">
        <f t="shared" si="19"/>
        <v>29.860999999999997</v>
      </c>
      <c r="D87">
        <v>-0.87295599999999995</v>
      </c>
      <c r="E87">
        <v>-0.84119500000000003</v>
      </c>
      <c r="F87">
        <v>-0.39654099999999998</v>
      </c>
      <c r="G87" s="14">
        <f t="shared" si="13"/>
        <v>0</v>
      </c>
      <c r="H87">
        <f t="shared" si="12"/>
        <v>0</v>
      </c>
      <c r="I87">
        <v>9.4339999999999993E-2</v>
      </c>
      <c r="J87">
        <v>0.31446499999999999</v>
      </c>
      <c r="K87">
        <v>6.2893000000000004E-2</v>
      </c>
      <c r="L87" s="14">
        <f t="shared" si="14"/>
        <v>9.0566015999999985E-2</v>
      </c>
      <c r="M87">
        <f t="shared" si="15"/>
        <v>7.5471679999999982E-3</v>
      </c>
      <c r="N87">
        <v>-0.18867900000000001</v>
      </c>
      <c r="O87">
        <v>6860</v>
      </c>
      <c r="P87">
        <f t="shared" si="16"/>
        <v>686</v>
      </c>
      <c r="Q87" s="14">
        <f t="shared" si="17"/>
        <v>0</v>
      </c>
      <c r="R87" s="14">
        <f t="shared" si="18"/>
        <v>0</v>
      </c>
      <c r="S87">
        <f t="shared" si="20"/>
        <v>0</v>
      </c>
    </row>
    <row r="88" spans="1:19">
      <c r="A88" s="1">
        <v>43124.298611111109</v>
      </c>
      <c r="B88">
        <v>3.0166999999999999E-2</v>
      </c>
      <c r="C88" s="14">
        <f t="shared" si="19"/>
        <v>30.166999999999998</v>
      </c>
      <c r="D88">
        <v>-0.87295599999999995</v>
      </c>
      <c r="E88">
        <v>-0.80943399999999999</v>
      </c>
      <c r="F88">
        <v>-0.36477999999999999</v>
      </c>
      <c r="G88" s="14">
        <f t="shared" si="13"/>
        <v>0</v>
      </c>
      <c r="H88">
        <f t="shared" si="12"/>
        <v>0</v>
      </c>
      <c r="I88">
        <v>0.15723300000000001</v>
      </c>
      <c r="J88">
        <v>0.345912</v>
      </c>
      <c r="K88">
        <v>6.2893000000000004E-2</v>
      </c>
      <c r="L88" s="14">
        <f t="shared" si="14"/>
        <v>0.10867929599999998</v>
      </c>
      <c r="M88">
        <f t="shared" si="15"/>
        <v>9.0566079999999972E-3</v>
      </c>
      <c r="N88">
        <v>-0.18867900000000001</v>
      </c>
      <c r="O88">
        <v>6909</v>
      </c>
      <c r="P88">
        <f t="shared" si="16"/>
        <v>690.9</v>
      </c>
      <c r="Q88" s="14">
        <f t="shared" si="17"/>
        <v>0</v>
      </c>
      <c r="R88" s="14">
        <f t="shared" si="18"/>
        <v>0</v>
      </c>
      <c r="S88">
        <f t="shared" si="20"/>
        <v>0</v>
      </c>
    </row>
    <row r="89" spans="1:19">
      <c r="A89" s="1">
        <v>43124.302083333336</v>
      </c>
      <c r="B89">
        <v>3.0471999999999999E-2</v>
      </c>
      <c r="C89" s="14">
        <f t="shared" si="19"/>
        <v>30.471999999999998</v>
      </c>
      <c r="D89">
        <v>-0.84119500000000003</v>
      </c>
      <c r="E89">
        <v>-0.80943399999999999</v>
      </c>
      <c r="F89">
        <v>-0.36477999999999999</v>
      </c>
      <c r="G89" s="14">
        <f t="shared" si="13"/>
        <v>0</v>
      </c>
      <c r="H89">
        <f t="shared" si="12"/>
        <v>0</v>
      </c>
      <c r="I89">
        <v>0.15723300000000001</v>
      </c>
      <c r="J89">
        <v>0.37735800000000003</v>
      </c>
      <c r="K89">
        <v>9.4339999999999993E-2</v>
      </c>
      <c r="L89" s="14">
        <f t="shared" si="14"/>
        <v>0.12075475200000001</v>
      </c>
      <c r="M89">
        <f t="shared" si="15"/>
        <v>1.0062896E-2</v>
      </c>
      <c r="N89">
        <v>-0.18867900000000001</v>
      </c>
      <c r="O89">
        <v>6912</v>
      </c>
      <c r="P89">
        <f t="shared" si="16"/>
        <v>691.2</v>
      </c>
      <c r="Q89" s="14">
        <f t="shared" si="17"/>
        <v>0</v>
      </c>
      <c r="R89" s="14">
        <f t="shared" si="18"/>
        <v>0</v>
      </c>
      <c r="S89">
        <f t="shared" si="20"/>
        <v>0</v>
      </c>
    </row>
    <row r="90" spans="1:19">
      <c r="A90" s="1">
        <v>43124.305555555555</v>
      </c>
      <c r="B90">
        <v>3.0876000000000001E-2</v>
      </c>
      <c r="C90" s="14">
        <f t="shared" si="19"/>
        <v>30.876000000000001</v>
      </c>
      <c r="D90">
        <v>-0.84119500000000003</v>
      </c>
      <c r="E90">
        <v>-0.77767299999999995</v>
      </c>
      <c r="F90">
        <v>-0.36477999999999999</v>
      </c>
      <c r="G90" s="14">
        <f t="shared" si="13"/>
        <v>0</v>
      </c>
      <c r="H90">
        <f t="shared" si="12"/>
        <v>0</v>
      </c>
      <c r="I90">
        <v>0.15723300000000001</v>
      </c>
      <c r="J90">
        <v>0.37735800000000003</v>
      </c>
      <c r="K90">
        <v>9.4339999999999993E-2</v>
      </c>
      <c r="L90" s="14">
        <f t="shared" si="14"/>
        <v>0.12075475200000001</v>
      </c>
      <c r="M90">
        <f t="shared" si="15"/>
        <v>1.0062896E-2</v>
      </c>
      <c r="N90">
        <v>-0.18867900000000001</v>
      </c>
      <c r="O90">
        <v>6919</v>
      </c>
      <c r="P90">
        <f t="shared" si="16"/>
        <v>691.9</v>
      </c>
      <c r="Q90" s="14">
        <f t="shared" si="17"/>
        <v>0</v>
      </c>
      <c r="R90" s="14">
        <f t="shared" si="18"/>
        <v>0</v>
      </c>
      <c r="S90">
        <f t="shared" si="20"/>
        <v>0</v>
      </c>
    </row>
    <row r="91" spans="1:19">
      <c r="A91" s="1">
        <v>43124.309027777781</v>
      </c>
      <c r="B91">
        <v>3.1181E-2</v>
      </c>
      <c r="C91" s="14">
        <f t="shared" si="19"/>
        <v>31.181000000000001</v>
      </c>
      <c r="D91">
        <v>-0.80943399999999999</v>
      </c>
      <c r="E91">
        <v>-0.74591200000000002</v>
      </c>
      <c r="F91">
        <v>-0.33301900000000001</v>
      </c>
      <c r="G91" s="14">
        <f t="shared" si="13"/>
        <v>0</v>
      </c>
      <c r="H91">
        <f t="shared" si="12"/>
        <v>0</v>
      </c>
      <c r="I91">
        <v>0.18867900000000001</v>
      </c>
      <c r="J91">
        <v>0.37735800000000003</v>
      </c>
      <c r="K91">
        <v>0.12578600000000001</v>
      </c>
      <c r="L91" s="14">
        <f t="shared" si="14"/>
        <v>0.13283001600000002</v>
      </c>
      <c r="M91">
        <f t="shared" si="15"/>
        <v>1.1069168000000001E-2</v>
      </c>
      <c r="N91">
        <v>-0.18867900000000001</v>
      </c>
      <c r="O91">
        <v>6907</v>
      </c>
      <c r="P91">
        <f t="shared" si="16"/>
        <v>690.7</v>
      </c>
      <c r="Q91" s="14">
        <f t="shared" si="17"/>
        <v>0</v>
      </c>
      <c r="R91" s="14">
        <f t="shared" si="18"/>
        <v>0</v>
      </c>
      <c r="S91">
        <f t="shared" si="20"/>
        <v>0</v>
      </c>
    </row>
    <row r="92" spans="1:19">
      <c r="A92" s="1">
        <v>43124.3125</v>
      </c>
      <c r="B92">
        <v>3.1487000000000001E-2</v>
      </c>
      <c r="C92" s="14">
        <f t="shared" si="19"/>
        <v>31.487000000000002</v>
      </c>
      <c r="D92">
        <v>-0.80943399999999999</v>
      </c>
      <c r="E92">
        <v>-0.74591200000000002</v>
      </c>
      <c r="F92">
        <v>-0.30125800000000003</v>
      </c>
      <c r="G92" s="14">
        <f t="shared" si="13"/>
        <v>0</v>
      </c>
      <c r="H92">
        <f>(G92*(5/60))</f>
        <v>0</v>
      </c>
      <c r="I92">
        <v>0.22012599999999999</v>
      </c>
      <c r="J92">
        <v>0.40880499999999997</v>
      </c>
      <c r="K92">
        <v>0.15723300000000001</v>
      </c>
      <c r="L92" s="14">
        <f t="shared" si="14"/>
        <v>0.15094348799999999</v>
      </c>
      <c r="M92">
        <f>L92*(5/60)</f>
        <v>1.2578623999999998E-2</v>
      </c>
      <c r="N92">
        <v>-0.18867900000000001</v>
      </c>
      <c r="O92">
        <v>6881</v>
      </c>
      <c r="P92">
        <f>O92/10</f>
        <v>688.1</v>
      </c>
      <c r="Q92" s="14">
        <f t="shared" si="17"/>
        <v>0</v>
      </c>
      <c r="R92" s="14">
        <f t="shared" si="18"/>
        <v>0</v>
      </c>
      <c r="S92">
        <f>Q92*(5/60)</f>
        <v>0</v>
      </c>
    </row>
    <row r="93" spans="1:19">
      <c r="A93" s="1">
        <v>43124.315972222219</v>
      </c>
      <c r="B93">
        <v>3.1891000000000003E-2</v>
      </c>
      <c r="C93" s="14">
        <f t="shared" si="19"/>
        <v>31.891000000000002</v>
      </c>
      <c r="D93">
        <v>-0.77767299999999995</v>
      </c>
      <c r="E93">
        <v>-0.71415099999999998</v>
      </c>
      <c r="F93">
        <v>-0.26949699999999999</v>
      </c>
      <c r="G93" s="14">
        <f t="shared" si="13"/>
        <v>0</v>
      </c>
      <c r="H93">
        <f t="shared" ref="H93:H156" si="21">(G93*(5/60))</f>
        <v>0</v>
      </c>
      <c r="I93">
        <v>0.22012599999999999</v>
      </c>
      <c r="J93">
        <v>0.44025199999999998</v>
      </c>
      <c r="K93">
        <v>0.15723300000000001</v>
      </c>
      <c r="L93" s="14">
        <f t="shared" si="14"/>
        <v>0.15698131200000001</v>
      </c>
      <c r="M93">
        <f t="shared" ref="M93:M156" si="22">L93*(5/60)</f>
        <v>1.3081776E-2</v>
      </c>
      <c r="N93">
        <v>-0.18867900000000001</v>
      </c>
      <c r="O93">
        <v>6870</v>
      </c>
      <c r="P93">
        <f t="shared" ref="P93:P156" si="23">O93/10</f>
        <v>687</v>
      </c>
      <c r="Q93" s="14">
        <f t="shared" si="17"/>
        <v>0</v>
      </c>
      <c r="R93" s="14">
        <f t="shared" si="18"/>
        <v>0</v>
      </c>
      <c r="S93">
        <f t="shared" ref="S93:S94" si="24">Q93*(5/60)</f>
        <v>0</v>
      </c>
    </row>
    <row r="94" spans="1:19">
      <c r="A94" s="1">
        <v>43124.319444444445</v>
      </c>
      <c r="B94">
        <v>3.2196000000000002E-2</v>
      </c>
      <c r="C94" s="14">
        <f t="shared" si="19"/>
        <v>32.196000000000005</v>
      </c>
      <c r="D94">
        <v>-0.74591200000000002</v>
      </c>
      <c r="E94">
        <v>-0.71415099999999998</v>
      </c>
      <c r="F94">
        <v>-0.26949699999999999</v>
      </c>
      <c r="G94" s="14">
        <f t="shared" si="13"/>
        <v>0</v>
      </c>
      <c r="H94">
        <f t="shared" si="21"/>
        <v>0</v>
      </c>
      <c r="I94">
        <v>0.25157200000000002</v>
      </c>
      <c r="J94">
        <v>0.44025199999999998</v>
      </c>
      <c r="K94">
        <v>0.18867900000000001</v>
      </c>
      <c r="L94" s="14">
        <f t="shared" si="14"/>
        <v>0.16905657600000001</v>
      </c>
      <c r="M94">
        <f t="shared" si="22"/>
        <v>1.4088048000000001E-2</v>
      </c>
      <c r="N94">
        <v>-0.18867900000000001</v>
      </c>
      <c r="O94">
        <v>6859</v>
      </c>
      <c r="P94">
        <f t="shared" si="23"/>
        <v>685.9</v>
      </c>
      <c r="Q94" s="14">
        <f t="shared" si="17"/>
        <v>0</v>
      </c>
      <c r="R94" s="14">
        <f t="shared" si="18"/>
        <v>0</v>
      </c>
      <c r="S94">
        <f t="shared" si="24"/>
        <v>0</v>
      </c>
    </row>
    <row r="95" spans="1:19">
      <c r="A95" s="1">
        <v>43124.322916666664</v>
      </c>
      <c r="B95">
        <v>3.2501000000000002E-2</v>
      </c>
      <c r="C95" s="14">
        <f t="shared" si="19"/>
        <v>32.501000000000005</v>
      </c>
      <c r="D95">
        <v>-0.74591200000000002</v>
      </c>
      <c r="E95">
        <v>-0.68239000000000005</v>
      </c>
      <c r="F95">
        <v>-0.237736</v>
      </c>
      <c r="G95" s="14">
        <f t="shared" si="13"/>
        <v>0</v>
      </c>
      <c r="H95">
        <f t="shared" si="21"/>
        <v>0</v>
      </c>
      <c r="I95">
        <v>0.25157200000000002</v>
      </c>
      <c r="J95">
        <v>0.44025199999999998</v>
      </c>
      <c r="K95">
        <v>0.18867900000000001</v>
      </c>
      <c r="L95" s="14">
        <f t="shared" si="14"/>
        <v>0.16905657600000001</v>
      </c>
      <c r="M95">
        <f t="shared" si="22"/>
        <v>1.4088048000000001E-2</v>
      </c>
      <c r="N95">
        <v>-0.18867900000000001</v>
      </c>
      <c r="O95">
        <v>6646</v>
      </c>
      <c r="P95">
        <f t="shared" si="23"/>
        <v>664.6</v>
      </c>
      <c r="Q95" s="14">
        <f t="shared" si="17"/>
        <v>0</v>
      </c>
      <c r="R95" s="14">
        <f t="shared" si="18"/>
        <v>0</v>
      </c>
      <c r="S95">
        <f>Q95*(5/60)</f>
        <v>0</v>
      </c>
    </row>
    <row r="96" spans="1:19">
      <c r="A96" s="1">
        <v>43124.326388888891</v>
      </c>
      <c r="B96">
        <v>3.2905999999999998E-2</v>
      </c>
      <c r="C96" s="14">
        <f t="shared" si="19"/>
        <v>32.905999999999999</v>
      </c>
      <c r="D96">
        <v>-0.71415099999999998</v>
      </c>
      <c r="E96">
        <v>-0.68239000000000005</v>
      </c>
      <c r="F96">
        <v>-0.237736</v>
      </c>
      <c r="G96" s="14">
        <f t="shared" si="13"/>
        <v>0</v>
      </c>
      <c r="H96">
        <f t="shared" si="21"/>
        <v>0</v>
      </c>
      <c r="I96">
        <v>0.25157200000000002</v>
      </c>
      <c r="J96">
        <v>0.47169800000000001</v>
      </c>
      <c r="K96">
        <v>0.18867900000000001</v>
      </c>
      <c r="L96" s="14">
        <f t="shared" si="14"/>
        <v>0.17509420800000003</v>
      </c>
      <c r="M96">
        <f t="shared" si="22"/>
        <v>1.4591184000000002E-2</v>
      </c>
      <c r="N96">
        <v>-0.18867900000000001</v>
      </c>
      <c r="O96">
        <v>6846</v>
      </c>
      <c r="P96">
        <f t="shared" si="23"/>
        <v>684.6</v>
      </c>
      <c r="Q96" s="14">
        <f t="shared" si="17"/>
        <v>0</v>
      </c>
      <c r="R96" s="14">
        <f t="shared" si="18"/>
        <v>0</v>
      </c>
      <c r="S96">
        <f t="shared" ref="S96:S159" si="25">Q96*(5/60)</f>
        <v>0</v>
      </c>
    </row>
    <row r="97" spans="1:19">
      <c r="A97" s="1">
        <v>43124.329861111109</v>
      </c>
      <c r="B97">
        <v>3.3210999999999997E-2</v>
      </c>
      <c r="C97" s="14">
        <f t="shared" si="19"/>
        <v>33.210999999999999</v>
      </c>
      <c r="D97">
        <v>-0.71415099999999998</v>
      </c>
      <c r="E97">
        <v>-0.65062900000000001</v>
      </c>
      <c r="F97">
        <v>-0.20597499999999999</v>
      </c>
      <c r="G97" s="14">
        <f t="shared" si="13"/>
        <v>0</v>
      </c>
      <c r="H97">
        <f t="shared" si="21"/>
        <v>0</v>
      </c>
      <c r="I97">
        <v>0.28301900000000002</v>
      </c>
      <c r="J97">
        <v>0.50314499999999995</v>
      </c>
      <c r="K97">
        <v>0.22012599999999999</v>
      </c>
      <c r="L97" s="14">
        <f t="shared" si="14"/>
        <v>0.19320767999999999</v>
      </c>
      <c r="M97">
        <f t="shared" si="22"/>
        <v>1.6100639999999999E-2</v>
      </c>
      <c r="N97">
        <v>-0.18867900000000001</v>
      </c>
      <c r="O97">
        <v>6850</v>
      </c>
      <c r="P97">
        <f t="shared" si="23"/>
        <v>685</v>
      </c>
      <c r="Q97" s="14">
        <f t="shared" si="17"/>
        <v>0</v>
      </c>
      <c r="R97" s="14">
        <f t="shared" si="18"/>
        <v>0</v>
      </c>
      <c r="S97">
        <f t="shared" si="25"/>
        <v>0</v>
      </c>
    </row>
    <row r="98" spans="1:19">
      <c r="A98" s="1">
        <v>43124.333333333336</v>
      </c>
      <c r="B98">
        <v>3.3515999999999997E-2</v>
      </c>
      <c r="C98" s="14">
        <f t="shared" si="19"/>
        <v>33.515999999999998</v>
      </c>
      <c r="D98">
        <v>-0.68239000000000005</v>
      </c>
      <c r="E98">
        <v>-0.61886799999999997</v>
      </c>
      <c r="F98">
        <v>-0.17421400000000001</v>
      </c>
      <c r="G98" s="14">
        <f t="shared" si="13"/>
        <v>0</v>
      </c>
      <c r="H98">
        <f t="shared" si="21"/>
        <v>0</v>
      </c>
      <c r="I98">
        <v>0.345912</v>
      </c>
      <c r="J98">
        <v>0.50314499999999995</v>
      </c>
      <c r="K98">
        <v>0.25157200000000002</v>
      </c>
      <c r="L98" s="14">
        <f t="shared" si="14"/>
        <v>0.21132076800000002</v>
      </c>
      <c r="M98">
        <f t="shared" si="22"/>
        <v>1.7610064000000002E-2</v>
      </c>
      <c r="N98">
        <v>-0.18867900000000001</v>
      </c>
      <c r="O98">
        <v>6820</v>
      </c>
      <c r="P98">
        <f t="shared" si="23"/>
        <v>682</v>
      </c>
      <c r="Q98" s="14">
        <f t="shared" si="17"/>
        <v>0</v>
      </c>
      <c r="R98" s="14">
        <f t="shared" si="18"/>
        <v>0</v>
      </c>
      <c r="S98">
        <f t="shared" si="25"/>
        <v>0</v>
      </c>
    </row>
    <row r="99" spans="1:19">
      <c r="A99" s="1">
        <v>43124.336805555555</v>
      </c>
      <c r="B99">
        <v>3.3919999999999999E-2</v>
      </c>
      <c r="C99" s="14">
        <f t="shared" si="19"/>
        <v>33.92</v>
      </c>
      <c r="D99">
        <v>-0.65062900000000001</v>
      </c>
      <c r="E99">
        <v>-0.58710700000000005</v>
      </c>
      <c r="F99">
        <v>-0.17421400000000001</v>
      </c>
      <c r="G99" s="14">
        <f t="shared" si="13"/>
        <v>0</v>
      </c>
      <c r="H99">
        <f t="shared" si="21"/>
        <v>0</v>
      </c>
      <c r="I99">
        <v>0.345912</v>
      </c>
      <c r="J99">
        <v>0.53459100000000004</v>
      </c>
      <c r="K99">
        <v>0.28301900000000002</v>
      </c>
      <c r="L99" s="14">
        <f t="shared" si="14"/>
        <v>0.22339622399999998</v>
      </c>
      <c r="M99">
        <f t="shared" si="22"/>
        <v>1.8616351999999996E-2</v>
      </c>
      <c r="N99">
        <v>-0.18867900000000001</v>
      </c>
      <c r="O99">
        <v>6815</v>
      </c>
      <c r="P99">
        <f t="shared" si="23"/>
        <v>681.5</v>
      </c>
      <c r="Q99" s="14">
        <f t="shared" si="17"/>
        <v>0</v>
      </c>
      <c r="R99" s="14">
        <f t="shared" si="18"/>
        <v>0</v>
      </c>
      <c r="S99">
        <f t="shared" si="25"/>
        <v>0</v>
      </c>
    </row>
    <row r="100" spans="1:19">
      <c r="A100" s="1">
        <v>43124.340277777781</v>
      </c>
      <c r="B100">
        <v>3.4224999999999998E-2</v>
      </c>
      <c r="C100" s="14">
        <f t="shared" si="19"/>
        <v>34.225000000000001</v>
      </c>
      <c r="D100">
        <v>-0.61886799999999997</v>
      </c>
      <c r="E100">
        <v>-0.55534600000000001</v>
      </c>
      <c r="F100">
        <v>-0.110692</v>
      </c>
      <c r="G100" s="14">
        <f t="shared" si="13"/>
        <v>0</v>
      </c>
      <c r="H100">
        <f t="shared" si="21"/>
        <v>0</v>
      </c>
      <c r="I100">
        <v>0.345912</v>
      </c>
      <c r="J100">
        <v>0.53459100000000004</v>
      </c>
      <c r="K100">
        <v>0.28301900000000002</v>
      </c>
      <c r="L100" s="14">
        <f t="shared" si="14"/>
        <v>0.22339622399999998</v>
      </c>
      <c r="M100">
        <f t="shared" si="22"/>
        <v>1.8616351999999996E-2</v>
      </c>
      <c r="N100">
        <v>-0.25157200000000002</v>
      </c>
      <c r="O100">
        <v>6633</v>
      </c>
      <c r="P100">
        <f t="shared" si="23"/>
        <v>663.3</v>
      </c>
      <c r="Q100" s="14">
        <f t="shared" si="17"/>
        <v>0</v>
      </c>
      <c r="R100" s="14">
        <f t="shared" si="18"/>
        <v>0</v>
      </c>
      <c r="S100">
        <f t="shared" si="25"/>
        <v>0</v>
      </c>
    </row>
    <row r="101" spans="1:19">
      <c r="A101" s="1">
        <v>43124.34375</v>
      </c>
      <c r="B101">
        <v>3.4530999999999999E-2</v>
      </c>
      <c r="C101" s="14">
        <f t="shared" si="19"/>
        <v>34.530999999999999</v>
      </c>
      <c r="D101">
        <v>-0.61886799999999997</v>
      </c>
      <c r="E101">
        <v>-0.55534600000000001</v>
      </c>
      <c r="F101">
        <v>-0.110692</v>
      </c>
      <c r="G101" s="14">
        <f t="shared" si="13"/>
        <v>0</v>
      </c>
      <c r="H101">
        <f t="shared" si="21"/>
        <v>0</v>
      </c>
      <c r="I101">
        <v>0.37735800000000003</v>
      </c>
      <c r="J101">
        <v>0.56603800000000004</v>
      </c>
      <c r="K101">
        <v>0.31446499999999999</v>
      </c>
      <c r="L101" s="14">
        <f t="shared" si="14"/>
        <v>0.24150931200000006</v>
      </c>
      <c r="M101">
        <f t="shared" si="22"/>
        <v>2.0125776000000005E-2</v>
      </c>
      <c r="N101">
        <v>-0.18867900000000001</v>
      </c>
      <c r="O101">
        <v>6808</v>
      </c>
      <c r="P101">
        <f t="shared" si="23"/>
        <v>680.8</v>
      </c>
      <c r="Q101" s="14">
        <f t="shared" si="17"/>
        <v>0</v>
      </c>
      <c r="R101" s="14">
        <f t="shared" si="18"/>
        <v>0</v>
      </c>
      <c r="S101">
        <f t="shared" si="25"/>
        <v>0</v>
      </c>
    </row>
    <row r="102" spans="1:19">
      <c r="A102" s="1">
        <v>43124.347222222219</v>
      </c>
      <c r="B102">
        <v>3.4935000000000001E-2</v>
      </c>
      <c r="C102" s="14">
        <f t="shared" si="19"/>
        <v>34.935000000000002</v>
      </c>
      <c r="D102">
        <v>-0.58710700000000005</v>
      </c>
      <c r="E102">
        <v>-0.52358499999999997</v>
      </c>
      <c r="F102">
        <v>-7.8931000000000001E-2</v>
      </c>
      <c r="G102" s="14">
        <f t="shared" si="13"/>
        <v>0</v>
      </c>
      <c r="H102">
        <f t="shared" si="21"/>
        <v>0</v>
      </c>
      <c r="I102">
        <v>0.37735800000000003</v>
      </c>
      <c r="J102">
        <v>0.56603800000000004</v>
      </c>
      <c r="K102">
        <v>0.345912</v>
      </c>
      <c r="L102" s="14">
        <f t="shared" si="14"/>
        <v>0.24754713600000006</v>
      </c>
      <c r="M102">
        <f t="shared" si="22"/>
        <v>2.0628928000000005E-2</v>
      </c>
      <c r="N102">
        <v>-0.18867900000000001</v>
      </c>
      <c r="O102">
        <v>6803</v>
      </c>
      <c r="P102">
        <f t="shared" si="23"/>
        <v>680.3</v>
      </c>
      <c r="Q102" s="14">
        <f t="shared" si="17"/>
        <v>0</v>
      </c>
      <c r="R102" s="14">
        <f t="shared" si="18"/>
        <v>0</v>
      </c>
      <c r="S102">
        <f t="shared" si="25"/>
        <v>0</v>
      </c>
    </row>
    <row r="103" spans="1:19">
      <c r="A103" s="1">
        <v>43124.350694444445</v>
      </c>
      <c r="B103">
        <v>3.524E-2</v>
      </c>
      <c r="C103" s="14">
        <f t="shared" si="19"/>
        <v>35.24</v>
      </c>
      <c r="D103">
        <v>-0.58710700000000005</v>
      </c>
      <c r="E103">
        <v>-0.49182399999999998</v>
      </c>
      <c r="F103">
        <v>-4.7169999999999997E-2</v>
      </c>
      <c r="G103" s="14">
        <f t="shared" si="13"/>
        <v>0</v>
      </c>
      <c r="H103">
        <f t="shared" si="21"/>
        <v>0</v>
      </c>
      <c r="I103">
        <v>0.40880499999999997</v>
      </c>
      <c r="J103">
        <v>0.59748400000000002</v>
      </c>
      <c r="K103">
        <v>0.345912</v>
      </c>
      <c r="L103" s="14">
        <f t="shared" si="14"/>
        <v>0.25962259199999999</v>
      </c>
      <c r="M103">
        <f t="shared" si="22"/>
        <v>2.1635215999999999E-2</v>
      </c>
      <c r="N103">
        <v>-0.18867900000000001</v>
      </c>
      <c r="O103">
        <v>6813</v>
      </c>
      <c r="P103">
        <f t="shared" si="23"/>
        <v>681.3</v>
      </c>
      <c r="Q103" s="14">
        <f t="shared" si="17"/>
        <v>0</v>
      </c>
      <c r="R103" s="14">
        <f t="shared" si="18"/>
        <v>0</v>
      </c>
      <c r="S103">
        <f t="shared" si="25"/>
        <v>0</v>
      </c>
    </row>
    <row r="104" spans="1:19">
      <c r="A104" s="1">
        <v>43124.354166666664</v>
      </c>
      <c r="B104">
        <v>3.5545E-2</v>
      </c>
      <c r="C104" s="14">
        <f t="shared" si="19"/>
        <v>35.545000000000002</v>
      </c>
      <c r="D104">
        <v>-0.55534600000000001</v>
      </c>
      <c r="E104">
        <v>-0.49182399999999998</v>
      </c>
      <c r="F104">
        <v>-4.7169999999999997E-2</v>
      </c>
      <c r="G104" s="14">
        <f t="shared" si="13"/>
        <v>0</v>
      </c>
      <c r="H104">
        <f t="shared" si="21"/>
        <v>0</v>
      </c>
      <c r="I104">
        <v>0.40880499999999997</v>
      </c>
      <c r="J104">
        <v>0.59748400000000002</v>
      </c>
      <c r="K104">
        <v>0.345912</v>
      </c>
      <c r="L104" s="14">
        <f t="shared" si="14"/>
        <v>0.25962259199999999</v>
      </c>
      <c r="M104">
        <f t="shared" si="22"/>
        <v>2.1635215999999999E-2</v>
      </c>
      <c r="N104">
        <v>-0.18867900000000001</v>
      </c>
      <c r="O104">
        <v>6887</v>
      </c>
      <c r="P104">
        <f t="shared" si="23"/>
        <v>688.7</v>
      </c>
      <c r="Q104" s="14">
        <f t="shared" si="17"/>
        <v>0</v>
      </c>
      <c r="R104" s="14">
        <f t="shared" si="18"/>
        <v>0</v>
      </c>
      <c r="S104">
        <f t="shared" si="25"/>
        <v>0</v>
      </c>
    </row>
    <row r="105" spans="1:19">
      <c r="A105" s="1">
        <v>43124.357638888891</v>
      </c>
      <c r="B105">
        <v>3.5851000000000001E-2</v>
      </c>
      <c r="C105" s="14">
        <f t="shared" si="19"/>
        <v>35.850999999999999</v>
      </c>
      <c r="D105">
        <v>-0.55534600000000001</v>
      </c>
      <c r="E105">
        <v>-0.460063</v>
      </c>
      <c r="F105">
        <v>-4.7169999999999997E-2</v>
      </c>
      <c r="G105" s="14">
        <f t="shared" si="13"/>
        <v>0</v>
      </c>
      <c r="H105">
        <f t="shared" si="21"/>
        <v>0</v>
      </c>
      <c r="I105">
        <v>0.40880499999999997</v>
      </c>
      <c r="J105">
        <v>0.59748400000000002</v>
      </c>
      <c r="K105">
        <v>0.37735800000000003</v>
      </c>
      <c r="L105" s="14">
        <f t="shared" si="14"/>
        <v>0.265660224</v>
      </c>
      <c r="M105">
        <f t="shared" si="22"/>
        <v>2.2138352E-2</v>
      </c>
      <c r="N105">
        <v>-0.18867900000000001</v>
      </c>
      <c r="O105">
        <v>6662</v>
      </c>
      <c r="P105">
        <f t="shared" si="23"/>
        <v>666.2</v>
      </c>
      <c r="Q105" s="14">
        <f t="shared" si="17"/>
        <v>0</v>
      </c>
      <c r="R105" s="14">
        <f t="shared" si="18"/>
        <v>0</v>
      </c>
      <c r="S105">
        <f t="shared" si="25"/>
        <v>0</v>
      </c>
    </row>
    <row r="106" spans="1:19">
      <c r="A106" s="1">
        <v>43124.361111111109</v>
      </c>
      <c r="B106">
        <v>3.6262999999999997E-2</v>
      </c>
      <c r="C106" s="14">
        <f t="shared" si="19"/>
        <v>36.262999999999998</v>
      </c>
      <c r="D106">
        <v>-0.52358499999999997</v>
      </c>
      <c r="E106">
        <v>-0.460063</v>
      </c>
      <c r="F106">
        <v>-1.5409000000000001E-2</v>
      </c>
      <c r="G106" s="14">
        <f t="shared" si="13"/>
        <v>0</v>
      </c>
      <c r="H106">
        <f t="shared" si="21"/>
        <v>0</v>
      </c>
      <c r="I106">
        <v>0.40880499999999997</v>
      </c>
      <c r="J106">
        <v>0.62893100000000002</v>
      </c>
      <c r="K106">
        <v>0.37735800000000003</v>
      </c>
      <c r="L106" s="14">
        <f t="shared" si="14"/>
        <v>0.27169804800000003</v>
      </c>
      <c r="M106">
        <f t="shared" si="22"/>
        <v>2.2641504E-2</v>
      </c>
      <c r="N106">
        <v>-0.18867900000000001</v>
      </c>
      <c r="O106">
        <v>6841</v>
      </c>
      <c r="P106">
        <f t="shared" si="23"/>
        <v>684.1</v>
      </c>
      <c r="Q106" s="14">
        <f t="shared" si="17"/>
        <v>0</v>
      </c>
      <c r="R106" s="14">
        <f t="shared" si="18"/>
        <v>0</v>
      </c>
      <c r="S106">
        <f t="shared" si="25"/>
        <v>0</v>
      </c>
    </row>
    <row r="107" spans="1:19">
      <c r="A107" s="1">
        <v>43124.364583333336</v>
      </c>
      <c r="B107">
        <v>3.6560000000000002E-2</v>
      </c>
      <c r="C107" s="14">
        <f t="shared" si="19"/>
        <v>36.56</v>
      </c>
      <c r="D107">
        <v>-0.49182399999999998</v>
      </c>
      <c r="E107">
        <v>-0.42830200000000002</v>
      </c>
      <c r="F107">
        <v>-1.5409000000000001E-2</v>
      </c>
      <c r="G107" s="14">
        <f t="shared" si="13"/>
        <v>0</v>
      </c>
      <c r="H107">
        <f t="shared" si="21"/>
        <v>0</v>
      </c>
      <c r="I107">
        <v>0.44025199999999998</v>
      </c>
      <c r="J107">
        <v>0.66037699999999999</v>
      </c>
      <c r="K107">
        <v>0.44025199999999998</v>
      </c>
      <c r="L107" s="14">
        <f t="shared" si="14"/>
        <v>0.29584915200000006</v>
      </c>
      <c r="M107">
        <f t="shared" si="22"/>
        <v>2.4654096000000004E-2</v>
      </c>
      <c r="N107">
        <v>-0.22012599999999999</v>
      </c>
      <c r="O107">
        <v>6540</v>
      </c>
      <c r="P107">
        <f t="shared" si="23"/>
        <v>654</v>
      </c>
      <c r="Q107" s="14">
        <f t="shared" si="17"/>
        <v>0</v>
      </c>
      <c r="R107" s="14">
        <f t="shared" si="18"/>
        <v>0</v>
      </c>
      <c r="S107">
        <f t="shared" si="25"/>
        <v>0</v>
      </c>
    </row>
    <row r="108" spans="1:19">
      <c r="A108" s="1">
        <v>43124.368055555555</v>
      </c>
      <c r="B108">
        <v>3.6865000000000002E-2</v>
      </c>
      <c r="C108" s="14">
        <f t="shared" si="19"/>
        <v>36.865000000000002</v>
      </c>
      <c r="D108">
        <v>-0.49182399999999998</v>
      </c>
      <c r="E108">
        <v>-0.42830200000000002</v>
      </c>
      <c r="F108">
        <v>-1.5409000000000001E-2</v>
      </c>
      <c r="G108" s="14">
        <f t="shared" si="13"/>
        <v>0</v>
      </c>
      <c r="H108">
        <f t="shared" si="21"/>
        <v>0</v>
      </c>
      <c r="I108">
        <v>0.40880499999999997</v>
      </c>
      <c r="J108">
        <v>0.66037699999999999</v>
      </c>
      <c r="K108">
        <v>0.40880499999999997</v>
      </c>
      <c r="L108" s="14">
        <f t="shared" si="14"/>
        <v>0.28377350400000007</v>
      </c>
      <c r="M108">
        <f t="shared" si="22"/>
        <v>2.3647792000000004E-2</v>
      </c>
      <c r="N108">
        <v>-0.15723300000000001</v>
      </c>
      <c r="O108">
        <v>6807</v>
      </c>
      <c r="P108">
        <f t="shared" si="23"/>
        <v>680.7</v>
      </c>
      <c r="Q108" s="14">
        <f t="shared" si="17"/>
        <v>0</v>
      </c>
      <c r="R108" s="14">
        <f t="shared" si="18"/>
        <v>0</v>
      </c>
      <c r="S108">
        <f t="shared" si="25"/>
        <v>0</v>
      </c>
    </row>
    <row r="109" spans="1:19">
      <c r="A109" s="1">
        <v>43124.371527777781</v>
      </c>
      <c r="B109">
        <v>3.7170000000000002E-2</v>
      </c>
      <c r="C109" s="14">
        <f t="shared" si="19"/>
        <v>37.17</v>
      </c>
      <c r="D109">
        <v>-0.49182399999999998</v>
      </c>
      <c r="E109">
        <v>-0.42830200000000002</v>
      </c>
      <c r="F109">
        <v>1.6351999999999998E-2</v>
      </c>
      <c r="G109" s="14">
        <f t="shared" si="13"/>
        <v>3.9244799999999993E-3</v>
      </c>
      <c r="H109">
        <f t="shared" si="21"/>
        <v>3.270399999999999E-4</v>
      </c>
      <c r="I109">
        <v>0.40880499999999997</v>
      </c>
      <c r="J109">
        <v>0.62893100000000002</v>
      </c>
      <c r="K109">
        <v>0.40880499999999997</v>
      </c>
      <c r="L109" s="14">
        <f t="shared" si="14"/>
        <v>0.27773587199999999</v>
      </c>
      <c r="M109">
        <f t="shared" si="22"/>
        <v>2.3144656E-2</v>
      </c>
      <c r="N109">
        <v>-0.15723300000000001</v>
      </c>
      <c r="O109">
        <v>6968</v>
      </c>
      <c r="P109">
        <f t="shared" si="23"/>
        <v>696.8</v>
      </c>
      <c r="Q109" s="14">
        <f t="shared" si="17"/>
        <v>0</v>
      </c>
      <c r="R109" s="14">
        <f t="shared" si="18"/>
        <v>0</v>
      </c>
      <c r="S109">
        <f t="shared" si="25"/>
        <v>0</v>
      </c>
    </row>
    <row r="110" spans="1:19">
      <c r="A110" s="1">
        <v>43124.375</v>
      </c>
      <c r="B110">
        <v>3.7581999999999997E-2</v>
      </c>
      <c r="C110" s="14">
        <f t="shared" si="19"/>
        <v>37.582000000000001</v>
      </c>
      <c r="D110">
        <v>-0.49182399999999998</v>
      </c>
      <c r="E110">
        <v>-0.39654099999999998</v>
      </c>
      <c r="F110">
        <v>1.6351999999999998E-2</v>
      </c>
      <c r="G110" s="14">
        <f t="shared" si="13"/>
        <v>3.9244799999999993E-3</v>
      </c>
      <c r="H110">
        <f t="shared" si="21"/>
        <v>3.270399999999999E-4</v>
      </c>
      <c r="I110">
        <v>0.40880499999999997</v>
      </c>
      <c r="J110">
        <v>0.66037699999999999</v>
      </c>
      <c r="K110">
        <v>0.40880499999999997</v>
      </c>
      <c r="L110" s="14">
        <f t="shared" si="14"/>
        <v>0.28377350400000007</v>
      </c>
      <c r="M110">
        <f t="shared" si="22"/>
        <v>2.3647792000000004E-2</v>
      </c>
      <c r="N110">
        <v>-0.18867900000000001</v>
      </c>
      <c r="O110">
        <v>6849</v>
      </c>
      <c r="P110">
        <f t="shared" si="23"/>
        <v>684.9</v>
      </c>
      <c r="Q110" s="14">
        <f t="shared" si="17"/>
        <v>0</v>
      </c>
      <c r="R110" s="14">
        <f t="shared" si="18"/>
        <v>0</v>
      </c>
      <c r="S110">
        <f t="shared" si="25"/>
        <v>0</v>
      </c>
    </row>
    <row r="111" spans="1:19">
      <c r="A111" s="1">
        <v>43124.378472222219</v>
      </c>
      <c r="B111">
        <v>3.7879999999999997E-2</v>
      </c>
      <c r="C111" s="14">
        <f t="shared" si="19"/>
        <v>37.879999999999995</v>
      </c>
      <c r="D111">
        <v>-0.460063</v>
      </c>
      <c r="E111">
        <v>-0.39654099999999998</v>
      </c>
      <c r="F111">
        <v>1.6351999999999998E-2</v>
      </c>
      <c r="G111" s="14">
        <f t="shared" si="13"/>
        <v>3.9244799999999993E-3</v>
      </c>
      <c r="H111">
        <f t="shared" si="21"/>
        <v>3.270399999999999E-4</v>
      </c>
      <c r="I111">
        <v>0.44025199999999998</v>
      </c>
      <c r="J111">
        <v>0.66037699999999999</v>
      </c>
      <c r="K111">
        <v>0.47169800000000001</v>
      </c>
      <c r="L111" s="14">
        <f t="shared" si="14"/>
        <v>0.30188678399999996</v>
      </c>
      <c r="M111">
        <f t="shared" si="22"/>
        <v>2.5157231999999995E-2</v>
      </c>
      <c r="N111">
        <v>-0.18867900000000001</v>
      </c>
      <c r="O111">
        <v>6535</v>
      </c>
      <c r="P111">
        <f t="shared" si="23"/>
        <v>653.5</v>
      </c>
      <c r="Q111" s="14">
        <f t="shared" si="17"/>
        <v>0</v>
      </c>
      <c r="R111" s="14">
        <f t="shared" si="18"/>
        <v>0</v>
      </c>
      <c r="S111">
        <f t="shared" si="25"/>
        <v>0</v>
      </c>
    </row>
    <row r="112" spans="1:19">
      <c r="A112" s="1">
        <v>43124.381944444445</v>
      </c>
      <c r="B112">
        <v>3.8184999999999997E-2</v>
      </c>
      <c r="C112" s="14">
        <f t="shared" si="19"/>
        <v>38.184999999999995</v>
      </c>
      <c r="D112">
        <v>-0.460063</v>
      </c>
      <c r="E112">
        <v>-0.36477999999999999</v>
      </c>
      <c r="F112">
        <v>4.8113000000000003E-2</v>
      </c>
      <c r="G112" s="14">
        <f t="shared" si="13"/>
        <v>1.1547120000000001E-2</v>
      </c>
      <c r="H112">
        <f t="shared" si="21"/>
        <v>9.6226000000000005E-4</v>
      </c>
      <c r="I112">
        <v>0.47169800000000001</v>
      </c>
      <c r="J112">
        <v>0.69182399999999999</v>
      </c>
      <c r="K112">
        <v>0.44025199999999998</v>
      </c>
      <c r="L112" s="14">
        <f t="shared" si="14"/>
        <v>0.30792460800000004</v>
      </c>
      <c r="M112">
        <f t="shared" si="22"/>
        <v>2.5660384000000001E-2</v>
      </c>
      <c r="N112">
        <v>-0.18867900000000001</v>
      </c>
      <c r="O112">
        <v>6865</v>
      </c>
      <c r="P112">
        <f t="shared" si="23"/>
        <v>686.5</v>
      </c>
      <c r="Q112" s="14">
        <f t="shared" si="17"/>
        <v>0</v>
      </c>
      <c r="R112" s="14">
        <f t="shared" si="18"/>
        <v>0</v>
      </c>
      <c r="S112">
        <f t="shared" si="25"/>
        <v>0</v>
      </c>
    </row>
    <row r="113" spans="1:19">
      <c r="A113" s="1">
        <v>43124.385416666664</v>
      </c>
      <c r="B113">
        <v>3.8490000000000003E-2</v>
      </c>
      <c r="C113" s="14">
        <f t="shared" si="19"/>
        <v>38.49</v>
      </c>
      <c r="D113">
        <v>-0.42830200000000002</v>
      </c>
      <c r="E113">
        <v>-0.33301900000000001</v>
      </c>
      <c r="F113">
        <v>4.8113000000000003E-2</v>
      </c>
      <c r="G113" s="14">
        <f t="shared" si="13"/>
        <v>1.1547120000000001E-2</v>
      </c>
      <c r="H113">
        <f t="shared" si="21"/>
        <v>9.6226000000000005E-4</v>
      </c>
      <c r="I113">
        <v>0.47169800000000001</v>
      </c>
      <c r="J113">
        <v>0.69182399999999999</v>
      </c>
      <c r="K113">
        <v>0.47169800000000001</v>
      </c>
      <c r="L113" s="14">
        <f t="shared" si="14"/>
        <v>0.31396224</v>
      </c>
      <c r="M113">
        <f t="shared" si="22"/>
        <v>2.6163519999999999E-2</v>
      </c>
      <c r="N113">
        <v>-0.18867900000000001</v>
      </c>
      <c r="O113">
        <v>6929</v>
      </c>
      <c r="P113">
        <f t="shared" si="23"/>
        <v>692.9</v>
      </c>
      <c r="Q113" s="14">
        <f t="shared" si="17"/>
        <v>0</v>
      </c>
      <c r="R113" s="14">
        <f t="shared" si="18"/>
        <v>0</v>
      </c>
      <c r="S113">
        <f t="shared" si="25"/>
        <v>0</v>
      </c>
    </row>
    <row r="114" spans="1:19">
      <c r="A114" s="1">
        <v>43124.388888888891</v>
      </c>
      <c r="B114">
        <v>3.8901999999999999E-2</v>
      </c>
      <c r="C114" s="14">
        <f t="shared" si="19"/>
        <v>38.902000000000001</v>
      </c>
      <c r="D114">
        <v>-0.42830200000000002</v>
      </c>
      <c r="E114">
        <v>-0.33301900000000001</v>
      </c>
      <c r="F114">
        <v>7.9874000000000001E-2</v>
      </c>
      <c r="G114" s="14">
        <f t="shared" si="13"/>
        <v>1.9169760000000001E-2</v>
      </c>
      <c r="H114">
        <f t="shared" si="21"/>
        <v>1.5974800000000001E-3</v>
      </c>
      <c r="I114">
        <v>0.47169800000000001</v>
      </c>
      <c r="J114">
        <v>0.69182399999999999</v>
      </c>
      <c r="K114">
        <v>0.47169800000000001</v>
      </c>
      <c r="L114" s="14">
        <f t="shared" si="14"/>
        <v>0.31396224</v>
      </c>
      <c r="M114">
        <f t="shared" si="22"/>
        <v>2.6163519999999999E-2</v>
      </c>
      <c r="N114">
        <v>-0.25157200000000002</v>
      </c>
      <c r="O114">
        <v>6679</v>
      </c>
      <c r="P114">
        <f t="shared" si="23"/>
        <v>667.9</v>
      </c>
      <c r="Q114" s="14">
        <f t="shared" si="17"/>
        <v>0</v>
      </c>
      <c r="R114" s="14">
        <f t="shared" si="18"/>
        <v>0</v>
      </c>
      <c r="S114">
        <f t="shared" si="25"/>
        <v>0</v>
      </c>
    </row>
    <row r="115" spans="1:19">
      <c r="A115" s="1">
        <v>43124.392361111109</v>
      </c>
      <c r="B115">
        <v>3.9206999999999999E-2</v>
      </c>
      <c r="C115" s="14">
        <f t="shared" si="19"/>
        <v>39.207000000000001</v>
      </c>
      <c r="D115">
        <v>-0.39654099999999998</v>
      </c>
      <c r="E115">
        <v>-0.33301900000000001</v>
      </c>
      <c r="F115">
        <v>0.111635</v>
      </c>
      <c r="G115" s="14">
        <f t="shared" si="13"/>
        <v>2.6792400000000001E-2</v>
      </c>
      <c r="H115">
        <f t="shared" si="21"/>
        <v>2.2326999999999998E-3</v>
      </c>
      <c r="I115">
        <v>0.50314499999999995</v>
      </c>
      <c r="J115">
        <v>0.72326999999999997</v>
      </c>
      <c r="K115">
        <v>0.50314499999999995</v>
      </c>
      <c r="L115" s="14">
        <f t="shared" si="14"/>
        <v>0.33207551999999996</v>
      </c>
      <c r="M115">
        <f t="shared" si="22"/>
        <v>2.7672959999999996E-2</v>
      </c>
      <c r="N115">
        <v>-0.22012599999999999</v>
      </c>
      <c r="O115">
        <v>6505</v>
      </c>
      <c r="P115">
        <f t="shared" si="23"/>
        <v>650.5</v>
      </c>
      <c r="Q115" s="14">
        <f t="shared" si="17"/>
        <v>0</v>
      </c>
      <c r="R115" s="14">
        <f t="shared" si="18"/>
        <v>0</v>
      </c>
      <c r="S115">
        <f t="shared" si="25"/>
        <v>0</v>
      </c>
    </row>
    <row r="116" spans="1:19">
      <c r="A116" s="1">
        <v>43124.395833333336</v>
      </c>
      <c r="B116">
        <v>3.9504999999999998E-2</v>
      </c>
      <c r="C116" s="14">
        <f t="shared" si="19"/>
        <v>39.504999999999995</v>
      </c>
      <c r="D116">
        <v>-0.39654099999999998</v>
      </c>
      <c r="E116">
        <v>-0.30125800000000003</v>
      </c>
      <c r="F116">
        <v>0.111635</v>
      </c>
      <c r="G116" s="14">
        <f t="shared" si="13"/>
        <v>2.6792400000000001E-2</v>
      </c>
      <c r="H116">
        <f t="shared" si="21"/>
        <v>2.2326999999999998E-3</v>
      </c>
      <c r="I116">
        <v>0.50314499999999995</v>
      </c>
      <c r="J116">
        <v>0.72326999999999997</v>
      </c>
      <c r="K116">
        <v>0.53459100000000004</v>
      </c>
      <c r="L116" s="14">
        <f t="shared" si="14"/>
        <v>0.33811315200000003</v>
      </c>
      <c r="M116">
        <f t="shared" si="22"/>
        <v>2.8176096000000001E-2</v>
      </c>
      <c r="N116">
        <v>-0.22012599999999999</v>
      </c>
      <c r="O116">
        <v>6509</v>
      </c>
      <c r="P116">
        <f t="shared" si="23"/>
        <v>650.9</v>
      </c>
      <c r="Q116" s="14">
        <f t="shared" si="17"/>
        <v>0</v>
      </c>
      <c r="R116" s="14">
        <f t="shared" si="18"/>
        <v>0</v>
      </c>
      <c r="S116">
        <f t="shared" si="25"/>
        <v>0</v>
      </c>
    </row>
    <row r="117" spans="1:19">
      <c r="A117" s="1">
        <v>43124.399305555555</v>
      </c>
      <c r="B117">
        <v>3.9809999999999998E-2</v>
      </c>
      <c r="C117" s="14">
        <f t="shared" si="19"/>
        <v>39.809999999999995</v>
      </c>
      <c r="D117">
        <v>-0.39654099999999998</v>
      </c>
      <c r="E117">
        <v>-0.30125800000000003</v>
      </c>
      <c r="F117">
        <v>0.111635</v>
      </c>
      <c r="G117" s="14">
        <f t="shared" si="13"/>
        <v>2.6792400000000001E-2</v>
      </c>
      <c r="H117">
        <f t="shared" si="21"/>
        <v>2.2326999999999998E-3</v>
      </c>
      <c r="I117">
        <v>0.47169800000000001</v>
      </c>
      <c r="J117">
        <v>0.72326999999999997</v>
      </c>
      <c r="K117">
        <v>0.50314499999999995</v>
      </c>
      <c r="L117" s="14">
        <f t="shared" si="14"/>
        <v>0.32603769600000004</v>
      </c>
      <c r="M117">
        <f t="shared" si="22"/>
        <v>2.7169808000000004E-2</v>
      </c>
      <c r="N117">
        <v>-0.18867900000000001</v>
      </c>
      <c r="O117">
        <v>7028</v>
      </c>
      <c r="P117">
        <f t="shared" si="23"/>
        <v>702.8</v>
      </c>
      <c r="Q117" s="14">
        <f t="shared" si="17"/>
        <v>0</v>
      </c>
      <c r="R117" s="14">
        <f t="shared" si="18"/>
        <v>0</v>
      </c>
      <c r="S117">
        <f t="shared" si="25"/>
        <v>0</v>
      </c>
    </row>
    <row r="118" spans="1:19">
      <c r="A118" s="1">
        <v>43124.402777777781</v>
      </c>
      <c r="B118">
        <v>4.0114999999999998E-2</v>
      </c>
      <c r="C118" s="14">
        <f t="shared" si="19"/>
        <v>40.114999999999995</v>
      </c>
      <c r="D118">
        <v>-0.36477999999999999</v>
      </c>
      <c r="E118">
        <v>-0.30125800000000003</v>
      </c>
      <c r="F118">
        <v>0.143396</v>
      </c>
      <c r="G118" s="14">
        <f t="shared" si="13"/>
        <v>3.4415040000000001E-2</v>
      </c>
      <c r="H118">
        <f t="shared" si="21"/>
        <v>2.8679199999999999E-3</v>
      </c>
      <c r="I118">
        <v>0.47169800000000001</v>
      </c>
      <c r="J118">
        <v>0.72326999999999997</v>
      </c>
      <c r="K118">
        <v>0.50314499999999995</v>
      </c>
      <c r="L118" s="14">
        <f t="shared" si="14"/>
        <v>0.32603769600000004</v>
      </c>
      <c r="M118">
        <f t="shared" si="22"/>
        <v>2.7169808000000004E-2</v>
      </c>
      <c r="N118">
        <v>-0.18867900000000001</v>
      </c>
      <c r="O118">
        <v>6866</v>
      </c>
      <c r="P118">
        <f t="shared" si="23"/>
        <v>686.6</v>
      </c>
      <c r="Q118" s="14">
        <f t="shared" si="17"/>
        <v>0</v>
      </c>
      <c r="R118" s="14">
        <f t="shared" si="18"/>
        <v>0</v>
      </c>
      <c r="S118">
        <f t="shared" si="25"/>
        <v>0</v>
      </c>
    </row>
    <row r="119" spans="1:19">
      <c r="A119" s="1">
        <v>43124.40625</v>
      </c>
      <c r="B119">
        <v>4.0420999999999999E-2</v>
      </c>
      <c r="C119" s="14">
        <f t="shared" si="19"/>
        <v>40.420999999999999</v>
      </c>
      <c r="D119">
        <v>-0.36477999999999999</v>
      </c>
      <c r="E119">
        <v>-0.30125800000000003</v>
      </c>
      <c r="F119">
        <v>0.143396</v>
      </c>
      <c r="G119" s="14">
        <f t="shared" si="13"/>
        <v>3.4415040000000001E-2</v>
      </c>
      <c r="H119">
        <f t="shared" si="21"/>
        <v>2.8679199999999999E-3</v>
      </c>
      <c r="I119">
        <v>0.50314499999999995</v>
      </c>
      <c r="J119">
        <v>0.75471699999999997</v>
      </c>
      <c r="K119">
        <v>0.50314499999999995</v>
      </c>
      <c r="L119" s="14">
        <f t="shared" si="14"/>
        <v>0.33811334399999998</v>
      </c>
      <c r="M119">
        <f t="shared" si="22"/>
        <v>2.8176111999999996E-2</v>
      </c>
      <c r="N119">
        <v>-0.18867900000000001</v>
      </c>
      <c r="O119">
        <v>6965</v>
      </c>
      <c r="P119">
        <f t="shared" si="23"/>
        <v>696.5</v>
      </c>
      <c r="Q119" s="14">
        <f t="shared" si="17"/>
        <v>0</v>
      </c>
      <c r="R119" s="14">
        <f t="shared" si="18"/>
        <v>0</v>
      </c>
      <c r="S119">
        <f t="shared" si="25"/>
        <v>0</v>
      </c>
    </row>
    <row r="120" spans="1:19">
      <c r="A120" s="1">
        <v>43124.409722222219</v>
      </c>
      <c r="B120">
        <v>4.0725999999999998E-2</v>
      </c>
      <c r="C120" s="14">
        <f t="shared" si="19"/>
        <v>40.725999999999999</v>
      </c>
      <c r="D120">
        <v>-0.33301900000000001</v>
      </c>
      <c r="E120">
        <v>-0.26949699999999999</v>
      </c>
      <c r="F120">
        <v>0.17515700000000001</v>
      </c>
      <c r="G120" s="14">
        <f t="shared" si="13"/>
        <v>4.2037680000000001E-2</v>
      </c>
      <c r="H120">
        <f t="shared" si="21"/>
        <v>3.5031400000000001E-3</v>
      </c>
      <c r="I120">
        <v>0.53459100000000004</v>
      </c>
      <c r="J120">
        <v>0.75471699999999997</v>
      </c>
      <c r="K120">
        <v>0.53459100000000004</v>
      </c>
      <c r="L120" s="14">
        <f t="shared" si="14"/>
        <v>0.35018860800000007</v>
      </c>
      <c r="M120">
        <f t="shared" si="22"/>
        <v>2.9182384000000006E-2</v>
      </c>
      <c r="N120">
        <v>-0.18867900000000001</v>
      </c>
      <c r="O120">
        <v>6933</v>
      </c>
      <c r="P120">
        <f t="shared" si="23"/>
        <v>693.3</v>
      </c>
      <c r="Q120" s="14">
        <f t="shared" si="17"/>
        <v>0</v>
      </c>
      <c r="R120" s="14">
        <f t="shared" si="18"/>
        <v>0</v>
      </c>
      <c r="S120">
        <f t="shared" si="25"/>
        <v>0</v>
      </c>
    </row>
    <row r="121" spans="1:19">
      <c r="A121" s="1">
        <v>43124.413194444445</v>
      </c>
      <c r="B121">
        <v>4.1030999999999998E-2</v>
      </c>
      <c r="C121" s="14">
        <f t="shared" si="19"/>
        <v>41.030999999999999</v>
      </c>
      <c r="D121">
        <v>-0.33301900000000001</v>
      </c>
      <c r="E121">
        <v>-0.237736</v>
      </c>
      <c r="F121">
        <v>0.17515700000000001</v>
      </c>
      <c r="G121" s="14">
        <f t="shared" si="13"/>
        <v>4.2037680000000001E-2</v>
      </c>
      <c r="H121">
        <f t="shared" si="21"/>
        <v>3.5031400000000001E-3</v>
      </c>
      <c r="I121">
        <v>0.53459100000000004</v>
      </c>
      <c r="J121">
        <v>0.78616399999999997</v>
      </c>
      <c r="K121">
        <v>0.56603800000000004</v>
      </c>
      <c r="L121" s="14">
        <f t="shared" si="14"/>
        <v>0.36226425600000006</v>
      </c>
      <c r="M121">
        <f t="shared" si="22"/>
        <v>3.0188688000000005E-2</v>
      </c>
      <c r="N121">
        <v>-0.18867900000000001</v>
      </c>
      <c r="O121">
        <v>6625</v>
      </c>
      <c r="P121">
        <f t="shared" si="23"/>
        <v>662.5</v>
      </c>
      <c r="Q121" s="14">
        <f t="shared" si="17"/>
        <v>0</v>
      </c>
      <c r="R121" s="14">
        <f t="shared" si="18"/>
        <v>0</v>
      </c>
      <c r="S121">
        <f t="shared" si="25"/>
        <v>0</v>
      </c>
    </row>
    <row r="122" spans="1:19">
      <c r="A122" s="1">
        <v>43124.416666666664</v>
      </c>
      <c r="B122">
        <v>5.6670999999999999E-2</v>
      </c>
      <c r="C122" s="14">
        <f t="shared" si="19"/>
        <v>56.670999999999999</v>
      </c>
      <c r="D122">
        <v>-0.33301900000000001</v>
      </c>
      <c r="E122">
        <v>-0.26949699999999999</v>
      </c>
      <c r="F122">
        <v>0.17515700000000001</v>
      </c>
      <c r="G122" s="14">
        <f t="shared" si="13"/>
        <v>4.2037680000000001E-2</v>
      </c>
      <c r="H122">
        <f t="shared" si="21"/>
        <v>3.5031400000000001E-3</v>
      </c>
      <c r="I122">
        <v>84.874210000000005</v>
      </c>
      <c r="J122">
        <v>86.037729999999996</v>
      </c>
      <c r="K122">
        <v>86.540880000000001</v>
      </c>
      <c r="L122" s="14">
        <f t="shared" si="14"/>
        <v>49.430941440000012</v>
      </c>
      <c r="M122">
        <f t="shared" si="22"/>
        <v>4.1192451200000004</v>
      </c>
      <c r="N122">
        <v>59.685540000000003</v>
      </c>
      <c r="O122">
        <v>6401</v>
      </c>
      <c r="P122">
        <f t="shared" si="23"/>
        <v>640.1</v>
      </c>
      <c r="Q122" s="14">
        <f t="shared" si="17"/>
        <v>38.204714154000001</v>
      </c>
      <c r="R122" s="14">
        <f t="shared" si="18"/>
        <v>54.578163077142861</v>
      </c>
      <c r="S122">
        <f t="shared" si="25"/>
        <v>3.1837261794999998</v>
      </c>
    </row>
    <row r="123" spans="1:19">
      <c r="A123" s="1">
        <v>43124.420138888891</v>
      </c>
      <c r="B123">
        <v>0.13172900000000001</v>
      </c>
      <c r="C123" s="14">
        <f t="shared" si="19"/>
        <v>131.72900000000001</v>
      </c>
      <c r="D123">
        <v>-0.237736</v>
      </c>
      <c r="E123">
        <v>-0.142453</v>
      </c>
      <c r="F123">
        <v>0.27044000000000001</v>
      </c>
      <c r="G123" s="14">
        <f t="shared" si="13"/>
        <v>6.4905600000000008E-2</v>
      </c>
      <c r="H123">
        <f t="shared" si="21"/>
        <v>5.4088000000000001E-3</v>
      </c>
      <c r="I123">
        <v>62.641509999999997</v>
      </c>
      <c r="J123">
        <v>63.522010000000002</v>
      </c>
      <c r="K123">
        <v>62.452829999999999</v>
      </c>
      <c r="L123" s="14">
        <f t="shared" si="14"/>
        <v>36.214339200000005</v>
      </c>
      <c r="M123">
        <f t="shared" si="22"/>
        <v>3.0178616000000003</v>
      </c>
      <c r="N123">
        <v>42.578620000000001</v>
      </c>
      <c r="O123">
        <v>6447</v>
      </c>
      <c r="P123">
        <f t="shared" si="23"/>
        <v>644.70000000000005</v>
      </c>
      <c r="Q123" s="14">
        <f t="shared" si="17"/>
        <v>27.450436314000001</v>
      </c>
      <c r="R123" s="14">
        <f t="shared" si="18"/>
        <v>39.21490902</v>
      </c>
      <c r="S123">
        <f t="shared" si="25"/>
        <v>2.2875363594999998</v>
      </c>
    </row>
    <row r="124" spans="1:19">
      <c r="A124" s="1">
        <v>43124.423611111109</v>
      </c>
      <c r="B124">
        <v>0.19825000000000001</v>
      </c>
      <c r="C124" s="14">
        <f t="shared" si="19"/>
        <v>198.25</v>
      </c>
      <c r="D124">
        <v>15.22987</v>
      </c>
      <c r="E124">
        <v>17.738990000000001</v>
      </c>
      <c r="F124">
        <v>17.961320000000001</v>
      </c>
      <c r="G124" s="14">
        <f t="shared" si="13"/>
        <v>12.223243200000001</v>
      </c>
      <c r="H124">
        <f t="shared" si="21"/>
        <v>1.0186036000000001</v>
      </c>
      <c r="I124">
        <v>60.377360000000003</v>
      </c>
      <c r="J124">
        <v>61.069180000000003</v>
      </c>
      <c r="K124">
        <v>59.811320000000002</v>
      </c>
      <c r="L124" s="14">
        <f t="shared" si="14"/>
        <v>34.801509119999999</v>
      </c>
      <c r="M124">
        <f t="shared" si="22"/>
        <v>2.9001257599999999</v>
      </c>
      <c r="N124">
        <v>36.635219999999997</v>
      </c>
      <c r="O124">
        <v>5860</v>
      </c>
      <c r="P124">
        <f t="shared" si="23"/>
        <v>586</v>
      </c>
      <c r="Q124" s="14">
        <f t="shared" si="17"/>
        <v>21.468238920000001</v>
      </c>
      <c r="R124" s="14">
        <f t="shared" si="18"/>
        <v>30.668912742857145</v>
      </c>
      <c r="S124">
        <f t="shared" si="25"/>
        <v>1.7890199099999999</v>
      </c>
    </row>
    <row r="125" spans="1:19">
      <c r="A125" s="1">
        <v>43124.427083333336</v>
      </c>
      <c r="B125">
        <v>0.27452100000000002</v>
      </c>
      <c r="C125" s="14">
        <f t="shared" si="19"/>
        <v>274.52100000000002</v>
      </c>
      <c r="D125">
        <v>15.32516</v>
      </c>
      <c r="E125">
        <v>17.103770000000001</v>
      </c>
      <c r="F125">
        <v>19.96227</v>
      </c>
      <c r="G125" s="14">
        <f t="shared" si="13"/>
        <v>12.573887999999998</v>
      </c>
      <c r="H125">
        <f t="shared" si="21"/>
        <v>1.0478239999999999</v>
      </c>
      <c r="I125">
        <v>61.132080000000002</v>
      </c>
      <c r="J125">
        <v>63.30189</v>
      </c>
      <c r="K125">
        <v>61.949680000000001</v>
      </c>
      <c r="L125" s="14">
        <f t="shared" si="14"/>
        <v>35.785660800000002</v>
      </c>
      <c r="M125">
        <f t="shared" si="22"/>
        <v>2.9821384000000002</v>
      </c>
      <c r="N125">
        <v>37.452829999999999</v>
      </c>
      <c r="O125">
        <v>5915</v>
      </c>
      <c r="P125">
        <f t="shared" si="23"/>
        <v>591.5</v>
      </c>
      <c r="Q125" s="14">
        <f t="shared" si="17"/>
        <v>22.153348944999998</v>
      </c>
      <c r="R125" s="14">
        <f t="shared" si="18"/>
        <v>31.647641349999997</v>
      </c>
      <c r="S125">
        <f t="shared" si="25"/>
        <v>1.846112412083333</v>
      </c>
    </row>
    <row r="126" spans="1:19">
      <c r="A126" s="1">
        <v>43124.430555555555</v>
      </c>
      <c r="B126">
        <v>0.35069299999999998</v>
      </c>
      <c r="C126" s="14">
        <f t="shared" si="19"/>
        <v>350.69299999999998</v>
      </c>
      <c r="D126">
        <v>17.516670000000001</v>
      </c>
      <c r="E126">
        <v>21.518550000000001</v>
      </c>
      <c r="F126">
        <v>20.724530000000001</v>
      </c>
      <c r="G126" s="14">
        <f t="shared" si="13"/>
        <v>14.34234</v>
      </c>
      <c r="H126">
        <f t="shared" si="21"/>
        <v>1.195195</v>
      </c>
      <c r="I126">
        <v>64.088049999999996</v>
      </c>
      <c r="J126">
        <v>61.352200000000003</v>
      </c>
      <c r="K126">
        <v>63.647799999999997</v>
      </c>
      <c r="L126" s="14">
        <f t="shared" si="14"/>
        <v>36.304905599999998</v>
      </c>
      <c r="M126">
        <f t="shared" si="22"/>
        <v>3.0254087999999997</v>
      </c>
      <c r="N126">
        <v>37.044029999999999</v>
      </c>
      <c r="O126">
        <v>5838</v>
      </c>
      <c r="P126">
        <f t="shared" si="23"/>
        <v>583.79999999999995</v>
      </c>
      <c r="Q126" s="14">
        <f t="shared" si="17"/>
        <v>21.626304714</v>
      </c>
      <c r="R126" s="14">
        <f t="shared" si="18"/>
        <v>30.894721020000002</v>
      </c>
      <c r="S126">
        <f t="shared" si="25"/>
        <v>1.8021920594999998</v>
      </c>
    </row>
    <row r="127" spans="1:19">
      <c r="A127" s="1">
        <v>43124.434027777781</v>
      </c>
      <c r="B127">
        <v>0.42666599999999999</v>
      </c>
      <c r="C127" s="14">
        <f t="shared" si="19"/>
        <v>426.666</v>
      </c>
      <c r="D127">
        <v>-4.7169999999999997E-2</v>
      </c>
      <c r="E127">
        <v>4.8113000000000003E-2</v>
      </c>
      <c r="F127">
        <v>0.49276700000000001</v>
      </c>
      <c r="G127" s="14">
        <f t="shared" si="13"/>
        <v>0.12981120000000002</v>
      </c>
      <c r="H127">
        <f t="shared" si="21"/>
        <v>1.08176E-2</v>
      </c>
      <c r="I127">
        <v>54.276730000000001</v>
      </c>
      <c r="J127">
        <v>54.182389999999998</v>
      </c>
      <c r="K127">
        <v>50.723269999999999</v>
      </c>
      <c r="L127" s="14">
        <f t="shared" si="14"/>
        <v>30.563018880000005</v>
      </c>
      <c r="M127">
        <f t="shared" si="22"/>
        <v>2.5469182400000001</v>
      </c>
      <c r="N127">
        <v>38.522010000000002</v>
      </c>
      <c r="O127">
        <v>6436</v>
      </c>
      <c r="P127">
        <f t="shared" si="23"/>
        <v>643.6</v>
      </c>
      <c r="Q127" s="14">
        <f t="shared" si="17"/>
        <v>24.792765636000002</v>
      </c>
      <c r="R127" s="14">
        <f t="shared" si="18"/>
        <v>35.418236622857151</v>
      </c>
      <c r="S127">
        <f t="shared" si="25"/>
        <v>2.066063803</v>
      </c>
    </row>
    <row r="128" spans="1:19">
      <c r="A128" s="1">
        <v>43124.4375</v>
      </c>
      <c r="B128">
        <v>0.50303600000000004</v>
      </c>
      <c r="C128" s="14">
        <f t="shared" si="19"/>
        <v>503.03600000000006</v>
      </c>
      <c r="D128">
        <v>15.19811</v>
      </c>
      <c r="E128">
        <v>18.564779999999999</v>
      </c>
      <c r="F128">
        <v>19.04119</v>
      </c>
      <c r="G128" s="14">
        <f t="shared" si="13"/>
        <v>12.6729792</v>
      </c>
      <c r="H128">
        <f t="shared" si="21"/>
        <v>1.0560816</v>
      </c>
      <c r="I128">
        <v>62.232700000000001</v>
      </c>
      <c r="J128">
        <v>60.880499999999998</v>
      </c>
      <c r="K128">
        <v>59.96855</v>
      </c>
      <c r="L128" s="14">
        <f t="shared" si="14"/>
        <v>35.151696000000001</v>
      </c>
      <c r="M128">
        <f t="shared" si="22"/>
        <v>2.9293079999999998</v>
      </c>
      <c r="N128">
        <v>37.358490000000003</v>
      </c>
      <c r="O128">
        <v>5821</v>
      </c>
      <c r="P128">
        <f t="shared" si="23"/>
        <v>582.1</v>
      </c>
      <c r="Q128" s="14">
        <f t="shared" si="17"/>
        <v>21.746377029000001</v>
      </c>
      <c r="R128" s="14">
        <f t="shared" si="18"/>
        <v>31.066252898571431</v>
      </c>
      <c r="S128">
        <f t="shared" si="25"/>
        <v>1.81219808575</v>
      </c>
    </row>
    <row r="129" spans="1:19">
      <c r="A129" s="1">
        <v>43124.440972222219</v>
      </c>
      <c r="B129">
        <v>0.57860599999999995</v>
      </c>
      <c r="C129" s="14">
        <f t="shared" si="19"/>
        <v>578.60599999999999</v>
      </c>
      <c r="D129">
        <v>4.7805030000000004</v>
      </c>
      <c r="E129">
        <v>8.9729559999999999</v>
      </c>
      <c r="F129">
        <v>10.402200000000001</v>
      </c>
      <c r="G129" s="14">
        <f t="shared" si="13"/>
        <v>5.7973581599999999</v>
      </c>
      <c r="H129">
        <f t="shared" si="21"/>
        <v>0.48311317999999998</v>
      </c>
      <c r="I129">
        <v>55.220129999999997</v>
      </c>
      <c r="J129">
        <v>56.60378</v>
      </c>
      <c r="K129">
        <v>56.28931</v>
      </c>
      <c r="L129" s="14">
        <f t="shared" si="14"/>
        <v>32.277738240000005</v>
      </c>
      <c r="M129">
        <f t="shared" si="22"/>
        <v>2.6898115200000001</v>
      </c>
      <c r="N129">
        <v>34.874209999999998</v>
      </c>
      <c r="O129">
        <v>6782</v>
      </c>
      <c r="P129">
        <f t="shared" si="23"/>
        <v>678.2</v>
      </c>
      <c r="Q129" s="14">
        <f t="shared" si="17"/>
        <v>23.651689222000002</v>
      </c>
      <c r="R129" s="14">
        <f t="shared" si="18"/>
        <v>33.788127460000005</v>
      </c>
      <c r="S129">
        <f t="shared" si="25"/>
        <v>1.9709741018333333</v>
      </c>
    </row>
    <row r="130" spans="1:19">
      <c r="A130" s="1">
        <v>43124.444456018522</v>
      </c>
      <c r="B130">
        <v>0.65447200000000005</v>
      </c>
      <c r="C130" s="14">
        <f t="shared" si="19"/>
        <v>654.47200000000009</v>
      </c>
      <c r="D130">
        <v>-0.237736</v>
      </c>
      <c r="E130">
        <v>-7.8931000000000001E-2</v>
      </c>
      <c r="F130">
        <v>0.33396199999999998</v>
      </c>
      <c r="G130" s="14">
        <f t="shared" si="13"/>
        <v>8.0150880000000008E-2</v>
      </c>
      <c r="H130">
        <f t="shared" si="21"/>
        <v>6.6792400000000004E-3</v>
      </c>
      <c r="I130">
        <v>65</v>
      </c>
      <c r="J130">
        <v>63.30189</v>
      </c>
      <c r="K130">
        <v>64.622640000000004</v>
      </c>
      <c r="L130" s="14">
        <f t="shared" si="14"/>
        <v>37.041509760000004</v>
      </c>
      <c r="M130">
        <f t="shared" si="22"/>
        <v>3.0867924800000002</v>
      </c>
      <c r="N130">
        <v>40.723269999999999</v>
      </c>
      <c r="O130">
        <v>6700</v>
      </c>
      <c r="P130">
        <f t="shared" si="23"/>
        <v>670</v>
      </c>
      <c r="Q130" s="14">
        <f>(IF(P130&gt;=0,P130,0)*IF(N130&gt;=0,N130,0))/1000</f>
        <v>27.284590899999998</v>
      </c>
      <c r="R130" s="14">
        <f>ABS(Q130/0.7)</f>
        <v>38.977986999999999</v>
      </c>
      <c r="S130">
        <f t="shared" si="25"/>
        <v>2.2737159083333331</v>
      </c>
    </row>
    <row r="131" spans="1:19">
      <c r="A131" s="1">
        <v>43124.447916666664</v>
      </c>
      <c r="B131">
        <v>0.72921800000000003</v>
      </c>
      <c r="C131" s="14">
        <f t="shared" si="19"/>
        <v>729.21800000000007</v>
      </c>
      <c r="D131">
        <v>-0.26949699999999999</v>
      </c>
      <c r="E131">
        <v>-0.110692</v>
      </c>
      <c r="F131">
        <v>0.27044000000000001</v>
      </c>
      <c r="G131" s="14">
        <f t="shared" ref="G131:G194" si="26">(((IF(D131&gt;=0,D131,0)+IF(E131&gt;=0,E131,0)+IF(F131&gt;=0,F131,0))*240)/1000)</f>
        <v>6.4905600000000008E-2</v>
      </c>
      <c r="H131">
        <f t="shared" si="21"/>
        <v>5.4088000000000001E-3</v>
      </c>
      <c r="I131">
        <v>56.446539999999999</v>
      </c>
      <c r="J131">
        <v>63.333329999999997</v>
      </c>
      <c r="K131">
        <v>62.358490000000003</v>
      </c>
      <c r="L131" s="14">
        <f t="shared" ref="L131:L194" si="27">((IF(I131&gt;=0,I131,0)+IF(J131&gt;=0,J131,0)+IF(K131&gt;=0,K131,0))*240*0.8)/1000</f>
        <v>34.970565119999996</v>
      </c>
      <c r="M131">
        <f t="shared" si="22"/>
        <v>2.9142137599999995</v>
      </c>
      <c r="N131">
        <v>38.99371</v>
      </c>
      <c r="O131">
        <v>6324</v>
      </c>
      <c r="P131">
        <f t="shared" si="23"/>
        <v>632.4</v>
      </c>
      <c r="Q131" s="14">
        <f t="shared" ref="Q131:Q194" si="28">(IF(P131&gt;=0,P131,0)*IF(N131&gt;=0,N131,0))/1000</f>
        <v>24.659622203999998</v>
      </c>
      <c r="R131" s="14">
        <f t="shared" ref="R131:R194" si="29">ABS(Q131/0.7)</f>
        <v>35.228031719999997</v>
      </c>
      <c r="S131">
        <f t="shared" si="25"/>
        <v>2.0549685169999998</v>
      </c>
    </row>
    <row r="132" spans="1:19">
      <c r="A132" s="1">
        <v>43124.451388888891</v>
      </c>
      <c r="B132">
        <v>0.80437499999999995</v>
      </c>
      <c r="C132" s="14">
        <f t="shared" ref="C132:C195" si="30">((B132-$B$2)*1000)</f>
        <v>804.375</v>
      </c>
      <c r="D132">
        <v>-0.110692</v>
      </c>
      <c r="E132">
        <v>7.9874000000000001E-2</v>
      </c>
      <c r="F132">
        <v>0.397484</v>
      </c>
      <c r="G132" s="14">
        <f t="shared" si="26"/>
        <v>0.11456592</v>
      </c>
      <c r="H132">
        <f t="shared" si="21"/>
        <v>9.547159999999999E-3</v>
      </c>
      <c r="I132">
        <v>56.037730000000003</v>
      </c>
      <c r="J132">
        <v>62.138359999999999</v>
      </c>
      <c r="K132">
        <v>57.2956</v>
      </c>
      <c r="L132" s="14">
        <f t="shared" si="27"/>
        <v>33.690564479999999</v>
      </c>
      <c r="M132">
        <f t="shared" si="22"/>
        <v>2.8075470399999998</v>
      </c>
      <c r="N132">
        <v>36.28931</v>
      </c>
      <c r="O132">
        <v>6621</v>
      </c>
      <c r="P132">
        <f t="shared" si="23"/>
        <v>662.1</v>
      </c>
      <c r="Q132" s="14">
        <f t="shared" si="28"/>
        <v>24.027152151000003</v>
      </c>
      <c r="R132" s="14">
        <f t="shared" si="29"/>
        <v>34.324503072857148</v>
      </c>
      <c r="S132">
        <f t="shared" si="25"/>
        <v>2.0022626792500002</v>
      </c>
    </row>
    <row r="133" spans="1:19">
      <c r="A133" s="1">
        <v>43124.454861111109</v>
      </c>
      <c r="B133">
        <v>0.87932600000000005</v>
      </c>
      <c r="C133" s="14">
        <f t="shared" si="30"/>
        <v>879.32600000000002</v>
      </c>
      <c r="D133">
        <v>0.111635</v>
      </c>
      <c r="E133">
        <v>0.20691799999999999</v>
      </c>
      <c r="F133">
        <v>0.619811</v>
      </c>
      <c r="G133" s="14">
        <f t="shared" si="26"/>
        <v>0.22520736</v>
      </c>
      <c r="H133">
        <f t="shared" si="21"/>
        <v>1.8767279999999997E-2</v>
      </c>
      <c r="I133">
        <v>64.119500000000002</v>
      </c>
      <c r="J133">
        <v>61.100630000000002</v>
      </c>
      <c r="K133">
        <v>59.465409999999999</v>
      </c>
      <c r="L133" s="14">
        <f t="shared" si="27"/>
        <v>35.459623680000007</v>
      </c>
      <c r="M133">
        <f t="shared" si="22"/>
        <v>2.9549686400000006</v>
      </c>
      <c r="N133">
        <v>40.723269999999999</v>
      </c>
      <c r="O133">
        <v>6458</v>
      </c>
      <c r="P133">
        <f t="shared" si="23"/>
        <v>645.79999999999995</v>
      </c>
      <c r="Q133" s="14">
        <f t="shared" si="28"/>
        <v>26.299087765999996</v>
      </c>
      <c r="R133" s="14">
        <f t="shared" si="29"/>
        <v>37.570125379999993</v>
      </c>
      <c r="S133">
        <f t="shared" si="25"/>
        <v>2.1915906471666662</v>
      </c>
    </row>
    <row r="134" spans="1:19">
      <c r="A134" s="1">
        <v>43124.458333333336</v>
      </c>
      <c r="B134">
        <v>0.95387299999999997</v>
      </c>
      <c r="C134" s="14">
        <f t="shared" si="30"/>
        <v>953.87299999999993</v>
      </c>
      <c r="D134">
        <v>0.143396</v>
      </c>
      <c r="E134">
        <v>0.36572300000000002</v>
      </c>
      <c r="F134">
        <v>0.77861599999999997</v>
      </c>
      <c r="G134" s="14">
        <f t="shared" si="26"/>
        <v>0.30905640000000001</v>
      </c>
      <c r="H134">
        <f t="shared" si="21"/>
        <v>2.5754699999999998E-2</v>
      </c>
      <c r="I134">
        <v>64.119500000000002</v>
      </c>
      <c r="J134">
        <v>66.415090000000006</v>
      </c>
      <c r="K134">
        <v>64.811319999999995</v>
      </c>
      <c r="L134" s="14">
        <f t="shared" si="27"/>
        <v>37.506414720000002</v>
      </c>
      <c r="M134">
        <f t="shared" si="22"/>
        <v>3.1255345600000002</v>
      </c>
      <c r="N134">
        <v>45.597479999999997</v>
      </c>
      <c r="O134">
        <v>6585</v>
      </c>
      <c r="P134">
        <f t="shared" si="23"/>
        <v>658.5</v>
      </c>
      <c r="Q134" s="14">
        <f t="shared" si="28"/>
        <v>30.02594058</v>
      </c>
      <c r="R134" s="14">
        <f t="shared" si="29"/>
        <v>42.894200828571435</v>
      </c>
      <c r="S134">
        <f t="shared" si="25"/>
        <v>2.5021617149999997</v>
      </c>
    </row>
    <row r="135" spans="1:19">
      <c r="A135" s="1">
        <v>43124.461805555555</v>
      </c>
      <c r="B135">
        <v>1.028419</v>
      </c>
      <c r="C135" s="14">
        <f t="shared" si="30"/>
        <v>1028.4189999999999</v>
      </c>
      <c r="D135">
        <v>25.67924</v>
      </c>
      <c r="E135">
        <v>29.80818</v>
      </c>
      <c r="F135">
        <v>31.142140000000001</v>
      </c>
      <c r="G135" s="14">
        <f t="shared" si="26"/>
        <v>20.791094399999999</v>
      </c>
      <c r="H135">
        <f t="shared" si="21"/>
        <v>1.7325911999999999</v>
      </c>
      <c r="I135">
        <v>63.364780000000003</v>
      </c>
      <c r="J135">
        <v>62.893079999999998</v>
      </c>
      <c r="K135">
        <v>60.943399999999997</v>
      </c>
      <c r="L135" s="14">
        <f t="shared" si="27"/>
        <v>35.94264192</v>
      </c>
      <c r="M135">
        <f t="shared" si="22"/>
        <v>2.9952201599999997</v>
      </c>
      <c r="N135">
        <v>29.622640000000001</v>
      </c>
      <c r="O135">
        <v>5758</v>
      </c>
      <c r="P135">
        <f t="shared" si="23"/>
        <v>575.79999999999995</v>
      </c>
      <c r="Q135" s="14">
        <f t="shared" si="28"/>
        <v>17.056716111999997</v>
      </c>
      <c r="R135" s="14">
        <f t="shared" si="29"/>
        <v>24.366737302857139</v>
      </c>
      <c r="S135">
        <f t="shared" si="25"/>
        <v>1.4213930093333329</v>
      </c>
    </row>
    <row r="136" spans="1:19">
      <c r="A136" s="1">
        <v>43124.465277777781</v>
      </c>
      <c r="B136">
        <v>1.103378</v>
      </c>
      <c r="C136" s="14">
        <f t="shared" si="30"/>
        <v>1103.3779999999999</v>
      </c>
      <c r="D136">
        <v>1.6351999999999998E-2</v>
      </c>
      <c r="E136">
        <v>0.20691799999999999</v>
      </c>
      <c r="F136">
        <v>0.58804999999999996</v>
      </c>
      <c r="G136" s="14">
        <f t="shared" si="26"/>
        <v>0.19471679999999997</v>
      </c>
      <c r="H136">
        <f t="shared" si="21"/>
        <v>1.6226399999999995E-2</v>
      </c>
      <c r="I136">
        <v>59.496859999999998</v>
      </c>
      <c r="J136">
        <v>63.113210000000002</v>
      </c>
      <c r="K136">
        <v>58.238990000000001</v>
      </c>
      <c r="L136" s="14">
        <f t="shared" si="27"/>
        <v>34.723019520000001</v>
      </c>
      <c r="M136">
        <f t="shared" si="22"/>
        <v>2.8935849600000001</v>
      </c>
      <c r="N136">
        <v>39.213839999999998</v>
      </c>
      <c r="O136">
        <v>6525</v>
      </c>
      <c r="P136">
        <f t="shared" si="23"/>
        <v>652.5</v>
      </c>
      <c r="Q136" s="14">
        <f t="shared" si="28"/>
        <v>25.587030599999999</v>
      </c>
      <c r="R136" s="14">
        <f t="shared" si="29"/>
        <v>36.552900857142859</v>
      </c>
      <c r="S136">
        <f t="shared" si="25"/>
        <v>2.1322525499999996</v>
      </c>
    </row>
    <row r="137" spans="1:19">
      <c r="A137" s="1">
        <v>43124.46875</v>
      </c>
      <c r="B137">
        <v>1.1782300000000001</v>
      </c>
      <c r="C137" s="14">
        <f t="shared" si="30"/>
        <v>1178.23</v>
      </c>
      <c r="D137">
        <v>5.6698110000000002</v>
      </c>
      <c r="E137">
        <v>6.8767290000000001</v>
      </c>
      <c r="F137">
        <v>8.7506280000000007</v>
      </c>
      <c r="G137" s="14">
        <f t="shared" si="26"/>
        <v>5.1113203199999999</v>
      </c>
      <c r="H137">
        <f t="shared" si="21"/>
        <v>0.42594335999999999</v>
      </c>
      <c r="I137">
        <v>62.232700000000001</v>
      </c>
      <c r="J137">
        <v>61.60378</v>
      </c>
      <c r="K137">
        <v>63.207549999999998</v>
      </c>
      <c r="L137" s="14">
        <f t="shared" si="27"/>
        <v>35.912453759999998</v>
      </c>
      <c r="M137">
        <f t="shared" si="22"/>
        <v>2.9927044799999996</v>
      </c>
      <c r="N137">
        <v>41.477989999999998</v>
      </c>
      <c r="O137">
        <v>5956</v>
      </c>
      <c r="P137">
        <f t="shared" si="23"/>
        <v>595.6</v>
      </c>
      <c r="Q137" s="14">
        <f t="shared" si="28"/>
        <v>24.704290843999999</v>
      </c>
      <c r="R137" s="14">
        <f t="shared" si="29"/>
        <v>35.291844062857145</v>
      </c>
      <c r="S137">
        <f t="shared" si="25"/>
        <v>2.0586909036666663</v>
      </c>
    </row>
    <row r="138" spans="1:19">
      <c r="A138" s="1">
        <v>43124.472222222219</v>
      </c>
      <c r="B138">
        <v>1.2531810000000001</v>
      </c>
      <c r="C138" s="14">
        <f t="shared" si="30"/>
        <v>1253.181</v>
      </c>
      <c r="D138">
        <v>1.6351999999999998E-2</v>
      </c>
      <c r="E138">
        <v>0.20691799999999999</v>
      </c>
      <c r="F138">
        <v>0.58804999999999996</v>
      </c>
      <c r="G138" s="14">
        <f t="shared" si="26"/>
        <v>0.19471679999999997</v>
      </c>
      <c r="H138">
        <f t="shared" si="21"/>
        <v>1.6226399999999995E-2</v>
      </c>
      <c r="I138">
        <v>63.71069</v>
      </c>
      <c r="J138">
        <v>64.842770000000002</v>
      </c>
      <c r="K138">
        <v>64.308170000000004</v>
      </c>
      <c r="L138" s="14">
        <f t="shared" si="27"/>
        <v>37.029432960000001</v>
      </c>
      <c r="M138">
        <f t="shared" si="22"/>
        <v>3.0857860800000001</v>
      </c>
      <c r="N138">
        <v>42.421379999999999</v>
      </c>
      <c r="O138">
        <v>6449</v>
      </c>
      <c r="P138">
        <f t="shared" si="23"/>
        <v>644.9</v>
      </c>
      <c r="Q138" s="14">
        <f t="shared" si="28"/>
        <v>27.357547961999998</v>
      </c>
      <c r="R138" s="14">
        <f t="shared" si="29"/>
        <v>39.082211374285713</v>
      </c>
      <c r="S138">
        <f t="shared" si="25"/>
        <v>2.2797956634999998</v>
      </c>
    </row>
    <row r="139" spans="1:19">
      <c r="A139" s="1">
        <v>43124.475694444445</v>
      </c>
      <c r="B139">
        <v>1.3278270000000001</v>
      </c>
      <c r="C139" s="14">
        <f t="shared" si="30"/>
        <v>1327.827</v>
      </c>
      <c r="D139">
        <v>0.52452799999999999</v>
      </c>
      <c r="E139">
        <v>1.82673</v>
      </c>
      <c r="F139">
        <v>2.588994</v>
      </c>
      <c r="G139" s="14">
        <f t="shared" si="26"/>
        <v>1.1856604799999999</v>
      </c>
      <c r="H139">
        <f t="shared" si="21"/>
        <v>9.8805039999999983E-2</v>
      </c>
      <c r="I139">
        <v>59.905659999999997</v>
      </c>
      <c r="J139">
        <v>60.471699999999998</v>
      </c>
      <c r="K139">
        <v>61.226410000000001</v>
      </c>
      <c r="L139" s="14">
        <f t="shared" si="27"/>
        <v>34.867923839999996</v>
      </c>
      <c r="M139">
        <f t="shared" si="22"/>
        <v>2.9056603199999995</v>
      </c>
      <c r="N139">
        <v>44.056600000000003</v>
      </c>
      <c r="O139">
        <v>6172</v>
      </c>
      <c r="P139">
        <f t="shared" si="23"/>
        <v>617.20000000000005</v>
      </c>
      <c r="Q139" s="14">
        <f t="shared" si="28"/>
        <v>27.191733520000007</v>
      </c>
      <c r="R139" s="14">
        <f t="shared" si="29"/>
        <v>38.845333600000011</v>
      </c>
      <c r="S139">
        <f t="shared" si="25"/>
        <v>2.2659777933333336</v>
      </c>
    </row>
    <row r="140" spans="1:19">
      <c r="A140" s="1">
        <v>43124.479166666664</v>
      </c>
      <c r="B140">
        <v>1.4022749999999999</v>
      </c>
      <c r="C140" s="14">
        <f t="shared" si="30"/>
        <v>1402.2749999999999</v>
      </c>
      <c r="D140">
        <v>7.9874000000000001E-2</v>
      </c>
      <c r="E140">
        <v>0.27044000000000001</v>
      </c>
      <c r="F140">
        <v>0.619811</v>
      </c>
      <c r="G140" s="14">
        <f t="shared" si="26"/>
        <v>0.23283000000000001</v>
      </c>
      <c r="H140">
        <f t="shared" si="21"/>
        <v>1.94025E-2</v>
      </c>
      <c r="I140">
        <v>62.924529999999997</v>
      </c>
      <c r="J140">
        <v>64.937100000000001</v>
      </c>
      <c r="K140">
        <v>64.056600000000003</v>
      </c>
      <c r="L140" s="14">
        <f t="shared" si="27"/>
        <v>36.848300160000001</v>
      </c>
      <c r="M140">
        <f t="shared" si="22"/>
        <v>3.0706916799999999</v>
      </c>
      <c r="N140">
        <v>41.257860000000001</v>
      </c>
      <c r="O140">
        <v>6438</v>
      </c>
      <c r="P140">
        <f t="shared" si="23"/>
        <v>643.79999999999995</v>
      </c>
      <c r="Q140" s="14">
        <f t="shared" si="28"/>
        <v>26.561810267999999</v>
      </c>
      <c r="R140" s="14">
        <f t="shared" si="29"/>
        <v>37.945443240000003</v>
      </c>
      <c r="S140">
        <f t="shared" si="25"/>
        <v>2.2134841889999999</v>
      </c>
    </row>
    <row r="141" spans="1:19">
      <c r="A141" s="1">
        <v>43124.48265046296</v>
      </c>
      <c r="B141">
        <v>1.476723</v>
      </c>
      <c r="C141" s="14">
        <f t="shared" si="30"/>
        <v>1476.723</v>
      </c>
      <c r="D141">
        <v>0.397484</v>
      </c>
      <c r="E141">
        <v>0.49276700000000001</v>
      </c>
      <c r="F141">
        <v>0.96918199999999999</v>
      </c>
      <c r="G141" s="14">
        <f t="shared" si="26"/>
        <v>0.44626392000000004</v>
      </c>
      <c r="H141">
        <f t="shared" si="21"/>
        <v>3.7188659999999998E-2</v>
      </c>
      <c r="I141">
        <v>62.830190000000002</v>
      </c>
      <c r="J141">
        <v>62.044029999999999</v>
      </c>
      <c r="K141">
        <v>60.911949999999997</v>
      </c>
      <c r="L141" s="14">
        <f t="shared" si="27"/>
        <v>35.670944640000002</v>
      </c>
      <c r="M141">
        <f t="shared" si="22"/>
        <v>2.97257872</v>
      </c>
      <c r="N141">
        <v>42.98742</v>
      </c>
      <c r="O141">
        <v>6461</v>
      </c>
      <c r="P141">
        <f t="shared" si="23"/>
        <v>646.1</v>
      </c>
      <c r="Q141" s="14">
        <f t="shared" si="28"/>
        <v>27.774172062000002</v>
      </c>
      <c r="R141" s="14">
        <f t="shared" si="29"/>
        <v>39.677388660000005</v>
      </c>
      <c r="S141">
        <f t="shared" si="25"/>
        <v>2.3145143385</v>
      </c>
    </row>
    <row r="142" spans="1:19">
      <c r="A142" s="1">
        <v>43124.486111111109</v>
      </c>
      <c r="B142">
        <v>1.5508580000000001</v>
      </c>
      <c r="C142" s="14">
        <f t="shared" si="30"/>
        <v>1550.8580000000002</v>
      </c>
      <c r="D142">
        <v>0.143396</v>
      </c>
      <c r="E142">
        <v>0.302201</v>
      </c>
      <c r="F142">
        <v>0.68333299999999997</v>
      </c>
      <c r="G142" s="14">
        <f t="shared" si="26"/>
        <v>0.2709432</v>
      </c>
      <c r="H142">
        <f t="shared" si="21"/>
        <v>2.2578599999999997E-2</v>
      </c>
      <c r="I142">
        <v>68.61636</v>
      </c>
      <c r="J142">
        <v>65.723269999999999</v>
      </c>
      <c r="K142">
        <v>63.773589999999999</v>
      </c>
      <c r="L142" s="14">
        <f t="shared" si="27"/>
        <v>38.037738239999996</v>
      </c>
      <c r="M142">
        <f t="shared" si="22"/>
        <v>3.1698115199999997</v>
      </c>
      <c r="N142">
        <v>43.584910000000001</v>
      </c>
      <c r="O142">
        <v>6355</v>
      </c>
      <c r="P142">
        <f t="shared" si="23"/>
        <v>635.5</v>
      </c>
      <c r="Q142" s="14">
        <f t="shared" si="28"/>
        <v>27.698210305</v>
      </c>
      <c r="R142" s="14">
        <f t="shared" si="29"/>
        <v>39.568871864285718</v>
      </c>
      <c r="S142">
        <f t="shared" si="25"/>
        <v>2.308184192083333</v>
      </c>
    </row>
    <row r="143" spans="1:19">
      <c r="A143" s="1">
        <v>43124.489583333336</v>
      </c>
      <c r="B143">
        <v>1.625305</v>
      </c>
      <c r="C143" s="14">
        <f t="shared" si="30"/>
        <v>1625.3050000000001</v>
      </c>
      <c r="D143">
        <v>33.555970000000002</v>
      </c>
      <c r="E143">
        <v>36.160380000000004</v>
      </c>
      <c r="F143">
        <v>36.73207</v>
      </c>
      <c r="G143" s="14">
        <f t="shared" si="26"/>
        <v>25.547620800000001</v>
      </c>
      <c r="H143">
        <f t="shared" si="21"/>
        <v>2.1289683999999998</v>
      </c>
      <c r="I143">
        <v>64.025149999999996</v>
      </c>
      <c r="J143">
        <v>60.943399999999997</v>
      </c>
      <c r="K143">
        <v>62.421379999999999</v>
      </c>
      <c r="L143" s="14">
        <f t="shared" si="27"/>
        <v>35.97886656</v>
      </c>
      <c r="M143">
        <f t="shared" si="22"/>
        <v>2.9982388799999997</v>
      </c>
      <c r="N143">
        <v>23.553460000000001</v>
      </c>
      <c r="O143">
        <v>5648</v>
      </c>
      <c r="P143">
        <f t="shared" si="23"/>
        <v>564.79999999999995</v>
      </c>
      <c r="Q143" s="14">
        <f t="shared" si="28"/>
        <v>13.302994207999999</v>
      </c>
      <c r="R143" s="14">
        <f t="shared" si="29"/>
        <v>19.004277439999999</v>
      </c>
      <c r="S143">
        <f t="shared" si="25"/>
        <v>1.1085828506666666</v>
      </c>
    </row>
    <row r="144" spans="1:19">
      <c r="A144" s="1">
        <v>43124.493055555555</v>
      </c>
      <c r="B144">
        <v>1.6997530000000001</v>
      </c>
      <c r="C144" s="14">
        <f t="shared" si="30"/>
        <v>1699.7530000000002</v>
      </c>
      <c r="D144">
        <v>34.064149999999998</v>
      </c>
      <c r="E144">
        <v>36.414470000000001</v>
      </c>
      <c r="F144">
        <v>38.510689999999997</v>
      </c>
      <c r="G144" s="14">
        <f t="shared" si="26"/>
        <v>26.157434400000003</v>
      </c>
      <c r="H144">
        <f t="shared" si="21"/>
        <v>2.1797862000000001</v>
      </c>
      <c r="I144">
        <v>61.194969999999998</v>
      </c>
      <c r="J144">
        <v>59.465409999999999</v>
      </c>
      <c r="K144">
        <v>59.559750000000001</v>
      </c>
      <c r="L144" s="14">
        <f t="shared" si="27"/>
        <v>34.602264959999999</v>
      </c>
      <c r="M144">
        <f t="shared" si="22"/>
        <v>2.8835220799999997</v>
      </c>
      <c r="N144">
        <v>21.98113</v>
      </c>
      <c r="O144">
        <v>5651</v>
      </c>
      <c r="P144">
        <f t="shared" si="23"/>
        <v>565.1</v>
      </c>
      <c r="Q144" s="14">
        <f t="shared" si="28"/>
        <v>12.421536563000002</v>
      </c>
      <c r="R144" s="14">
        <f t="shared" si="29"/>
        <v>17.745052232857148</v>
      </c>
      <c r="S144">
        <f t="shared" si="25"/>
        <v>1.0351280469166668</v>
      </c>
    </row>
    <row r="145" spans="1:19">
      <c r="A145" s="1">
        <v>43124.496527777781</v>
      </c>
      <c r="B145">
        <v>1.7743</v>
      </c>
      <c r="C145" s="14">
        <f t="shared" si="30"/>
        <v>1774.3</v>
      </c>
      <c r="D145">
        <v>0.74685500000000005</v>
      </c>
      <c r="E145">
        <v>0.90566000000000002</v>
      </c>
      <c r="F145">
        <v>1.3820760000000001</v>
      </c>
      <c r="G145" s="14">
        <f t="shared" si="26"/>
        <v>0.72830184000000009</v>
      </c>
      <c r="H145">
        <f t="shared" si="21"/>
        <v>6.0691820000000007E-2</v>
      </c>
      <c r="I145">
        <v>58.522010000000002</v>
      </c>
      <c r="J145">
        <v>62.01258</v>
      </c>
      <c r="K145">
        <v>58.364780000000003</v>
      </c>
      <c r="L145" s="14">
        <f t="shared" si="27"/>
        <v>34.34867904</v>
      </c>
      <c r="M145">
        <f t="shared" si="22"/>
        <v>2.86238992</v>
      </c>
      <c r="N145">
        <v>37.201259999999998</v>
      </c>
      <c r="O145">
        <v>6691</v>
      </c>
      <c r="P145">
        <f t="shared" si="23"/>
        <v>669.1</v>
      </c>
      <c r="Q145" s="14">
        <f t="shared" si="28"/>
        <v>24.891363065999997</v>
      </c>
      <c r="R145" s="14">
        <f t="shared" si="29"/>
        <v>35.559090094285715</v>
      </c>
      <c r="S145">
        <f t="shared" si="25"/>
        <v>2.0742802554999997</v>
      </c>
    </row>
    <row r="146" spans="1:19">
      <c r="A146" s="1">
        <v>43124.5</v>
      </c>
      <c r="B146">
        <v>1.8477250000000001</v>
      </c>
      <c r="C146" s="14">
        <f t="shared" si="30"/>
        <v>1847.7250000000001</v>
      </c>
      <c r="D146">
        <v>0.52452799999999999</v>
      </c>
      <c r="E146">
        <v>0.68333299999999997</v>
      </c>
      <c r="F146">
        <v>1.0962259999999999</v>
      </c>
      <c r="G146" s="14">
        <f t="shared" si="26"/>
        <v>0.55298088000000001</v>
      </c>
      <c r="H146">
        <f t="shared" si="21"/>
        <v>4.6081739999999996E-2</v>
      </c>
      <c r="I146">
        <v>59.905659999999997</v>
      </c>
      <c r="J146">
        <v>64.779880000000006</v>
      </c>
      <c r="K146">
        <v>59.182389999999998</v>
      </c>
      <c r="L146" s="14">
        <f t="shared" si="27"/>
        <v>35.302642560000002</v>
      </c>
      <c r="M146">
        <f t="shared" si="22"/>
        <v>2.9418868800000002</v>
      </c>
      <c r="N146">
        <v>38.522010000000002</v>
      </c>
      <c r="O146">
        <v>6463</v>
      </c>
      <c r="P146">
        <f t="shared" si="23"/>
        <v>646.29999999999995</v>
      </c>
      <c r="Q146" s="14">
        <f t="shared" si="28"/>
        <v>24.896775063</v>
      </c>
      <c r="R146" s="14">
        <f t="shared" si="29"/>
        <v>35.56682151857143</v>
      </c>
      <c r="S146">
        <f t="shared" si="25"/>
        <v>2.0747312552499997</v>
      </c>
    </row>
    <row r="147" spans="1:19">
      <c r="A147" s="1">
        <v>43124.503472222219</v>
      </c>
      <c r="B147">
        <v>1.9216610000000001</v>
      </c>
      <c r="C147" s="14">
        <f t="shared" si="30"/>
        <v>1921.6610000000001</v>
      </c>
      <c r="D147">
        <v>0.52452799999999999</v>
      </c>
      <c r="E147">
        <v>0.65157200000000004</v>
      </c>
      <c r="F147">
        <v>1.0962259999999999</v>
      </c>
      <c r="G147" s="14">
        <f t="shared" si="26"/>
        <v>0.54535823999999988</v>
      </c>
      <c r="H147">
        <f t="shared" si="21"/>
        <v>4.544651999999999E-2</v>
      </c>
      <c r="I147">
        <v>51.98113</v>
      </c>
      <c r="J147">
        <v>51.823900000000002</v>
      </c>
      <c r="K147">
        <v>54.433959999999999</v>
      </c>
      <c r="L147" s="14">
        <f t="shared" si="27"/>
        <v>30.381886080000005</v>
      </c>
      <c r="M147">
        <f t="shared" si="22"/>
        <v>2.5318238400000004</v>
      </c>
      <c r="N147">
        <v>38.616349999999997</v>
      </c>
      <c r="O147">
        <v>6375</v>
      </c>
      <c r="P147">
        <f t="shared" si="23"/>
        <v>637.5</v>
      </c>
      <c r="Q147" s="14">
        <f t="shared" si="28"/>
        <v>24.617923124999997</v>
      </c>
      <c r="R147" s="14">
        <f t="shared" si="29"/>
        <v>35.168461607142852</v>
      </c>
      <c r="S147">
        <f t="shared" si="25"/>
        <v>2.0514935937499996</v>
      </c>
    </row>
    <row r="148" spans="1:19">
      <c r="A148" s="1">
        <v>43124.506944444445</v>
      </c>
      <c r="B148">
        <v>1.9957050000000001</v>
      </c>
      <c r="C148" s="14">
        <f t="shared" si="30"/>
        <v>1995.7050000000002</v>
      </c>
      <c r="D148">
        <v>0.68333299999999997</v>
      </c>
      <c r="E148">
        <v>0.81037700000000001</v>
      </c>
      <c r="F148">
        <v>1.255031</v>
      </c>
      <c r="G148" s="14">
        <f t="shared" si="26"/>
        <v>0.65969783999999998</v>
      </c>
      <c r="H148">
        <f t="shared" si="21"/>
        <v>5.4974819999999994E-2</v>
      </c>
      <c r="I148">
        <v>62.547170000000001</v>
      </c>
      <c r="J148">
        <v>62.98742</v>
      </c>
      <c r="K148">
        <v>63.836480000000002</v>
      </c>
      <c r="L148" s="14">
        <f t="shared" si="27"/>
        <v>36.359245440000002</v>
      </c>
      <c r="M148">
        <f t="shared" si="22"/>
        <v>3.02993712</v>
      </c>
      <c r="N148">
        <v>41.886789999999998</v>
      </c>
      <c r="O148">
        <v>6409</v>
      </c>
      <c r="P148">
        <f t="shared" si="23"/>
        <v>640.9</v>
      </c>
      <c r="Q148" s="14">
        <f t="shared" si="28"/>
        <v>26.845243710999998</v>
      </c>
      <c r="R148" s="14">
        <f t="shared" si="29"/>
        <v>38.350348158571428</v>
      </c>
      <c r="S148">
        <f t="shared" si="25"/>
        <v>2.2371036425833331</v>
      </c>
    </row>
    <row r="149" spans="1:19">
      <c r="A149" s="1">
        <v>43124.510416666664</v>
      </c>
      <c r="B149">
        <v>2.0695420000000002</v>
      </c>
      <c r="C149" s="14">
        <f t="shared" si="30"/>
        <v>2069.5420000000004</v>
      </c>
      <c r="D149">
        <v>0.33396199999999998</v>
      </c>
      <c r="E149">
        <v>0.52452799999999999</v>
      </c>
      <c r="F149">
        <v>0.87389899999999998</v>
      </c>
      <c r="G149" s="14">
        <f t="shared" si="26"/>
        <v>0.41577335999999998</v>
      </c>
      <c r="H149">
        <f t="shared" si="21"/>
        <v>3.4647779999999996E-2</v>
      </c>
      <c r="I149">
        <v>65.723269999999999</v>
      </c>
      <c r="J149">
        <v>61.855350000000001</v>
      </c>
      <c r="K149">
        <v>64.245289999999997</v>
      </c>
      <c r="L149" s="14">
        <f t="shared" si="27"/>
        <v>36.830190720000004</v>
      </c>
      <c r="M149">
        <f t="shared" si="22"/>
        <v>3.0691825600000002</v>
      </c>
      <c r="N149">
        <v>42.735849999999999</v>
      </c>
      <c r="O149">
        <v>6357</v>
      </c>
      <c r="P149">
        <f t="shared" si="23"/>
        <v>635.70000000000005</v>
      </c>
      <c r="Q149" s="14">
        <f t="shared" si="28"/>
        <v>27.167179845000003</v>
      </c>
      <c r="R149" s="14">
        <f t="shared" si="29"/>
        <v>38.810256921428575</v>
      </c>
      <c r="S149">
        <f t="shared" si="25"/>
        <v>2.2639316537500003</v>
      </c>
    </row>
    <row r="150" spans="1:19">
      <c r="A150" s="1">
        <v>43124.513888888891</v>
      </c>
      <c r="B150">
        <v>2.1432720000000001</v>
      </c>
      <c r="C150" s="14">
        <f t="shared" si="30"/>
        <v>2143.2719999999999</v>
      </c>
      <c r="D150">
        <v>1.0644659999999999</v>
      </c>
      <c r="E150">
        <v>1.2867930000000001</v>
      </c>
      <c r="F150">
        <v>1.794969</v>
      </c>
      <c r="G150" s="14">
        <f t="shared" si="26"/>
        <v>0.99509471999999999</v>
      </c>
      <c r="H150">
        <f t="shared" si="21"/>
        <v>8.2924559999999994E-2</v>
      </c>
      <c r="I150">
        <v>63.333329999999997</v>
      </c>
      <c r="J150">
        <v>63.899369999999998</v>
      </c>
      <c r="K150">
        <v>60.754719999999999</v>
      </c>
      <c r="L150" s="14">
        <f t="shared" si="27"/>
        <v>36.093584640000003</v>
      </c>
      <c r="M150">
        <f t="shared" si="22"/>
        <v>3.0077987200000003</v>
      </c>
      <c r="N150">
        <v>42.515720000000002</v>
      </c>
      <c r="O150">
        <v>6402</v>
      </c>
      <c r="P150">
        <f t="shared" si="23"/>
        <v>640.20000000000005</v>
      </c>
      <c r="Q150" s="14">
        <f t="shared" si="28"/>
        <v>27.218563944000003</v>
      </c>
      <c r="R150" s="14">
        <f t="shared" si="29"/>
        <v>38.883662777142867</v>
      </c>
      <c r="S150">
        <f t="shared" si="25"/>
        <v>2.268213662</v>
      </c>
    </row>
    <row r="151" spans="1:19">
      <c r="A151" s="1">
        <v>43124.517361111109</v>
      </c>
      <c r="B151">
        <v>2.2164990000000002</v>
      </c>
      <c r="C151" s="14">
        <f t="shared" si="30"/>
        <v>2216.4990000000003</v>
      </c>
      <c r="D151">
        <v>0.65157200000000004</v>
      </c>
      <c r="E151">
        <v>0.81037700000000001</v>
      </c>
      <c r="F151">
        <v>1.3185530000000001</v>
      </c>
      <c r="G151" s="14">
        <f t="shared" si="26"/>
        <v>0.6673204800000001</v>
      </c>
      <c r="H151">
        <f t="shared" si="21"/>
        <v>5.5610040000000006E-2</v>
      </c>
      <c r="I151">
        <v>55.471699999999998</v>
      </c>
      <c r="J151">
        <v>57.798740000000002</v>
      </c>
      <c r="K151">
        <v>56.477989999999998</v>
      </c>
      <c r="L151" s="14">
        <f t="shared" si="27"/>
        <v>32.591698560000005</v>
      </c>
      <c r="M151">
        <f t="shared" si="22"/>
        <v>2.7159748800000001</v>
      </c>
      <c r="N151">
        <v>39.245280000000001</v>
      </c>
      <c r="O151">
        <v>6487</v>
      </c>
      <c r="P151">
        <f t="shared" si="23"/>
        <v>648.70000000000005</v>
      </c>
      <c r="Q151" s="14">
        <f t="shared" si="28"/>
        <v>25.458413136000004</v>
      </c>
      <c r="R151" s="14">
        <f t="shared" si="29"/>
        <v>36.369161622857149</v>
      </c>
      <c r="S151">
        <f t="shared" si="25"/>
        <v>2.1215344280000004</v>
      </c>
    </row>
    <row r="152" spans="1:19">
      <c r="A152" s="1">
        <v>43124.520833333336</v>
      </c>
      <c r="B152">
        <v>2.2906420000000001</v>
      </c>
      <c r="C152" s="14">
        <f t="shared" si="30"/>
        <v>2290.6420000000003</v>
      </c>
      <c r="D152">
        <v>0.65157200000000004</v>
      </c>
      <c r="E152">
        <v>0.77861599999999997</v>
      </c>
      <c r="F152">
        <v>1.2232700000000001</v>
      </c>
      <c r="G152" s="14">
        <f t="shared" si="26"/>
        <v>0.63682992000000005</v>
      </c>
      <c r="H152">
        <f t="shared" si="21"/>
        <v>5.3069160000000004E-2</v>
      </c>
      <c r="I152">
        <v>61.666670000000003</v>
      </c>
      <c r="J152">
        <v>65.408810000000003</v>
      </c>
      <c r="K152">
        <v>63.836480000000002</v>
      </c>
      <c r="L152" s="14">
        <f t="shared" si="27"/>
        <v>36.655096320000006</v>
      </c>
      <c r="M152">
        <f t="shared" si="22"/>
        <v>3.0545913600000003</v>
      </c>
      <c r="N152">
        <v>42.044029999999999</v>
      </c>
      <c r="O152">
        <v>6425</v>
      </c>
      <c r="P152">
        <f t="shared" si="23"/>
        <v>642.5</v>
      </c>
      <c r="Q152" s="14">
        <f t="shared" si="28"/>
        <v>27.013289274999998</v>
      </c>
      <c r="R152" s="14">
        <f t="shared" si="29"/>
        <v>38.590413249999997</v>
      </c>
      <c r="S152">
        <f t="shared" si="25"/>
        <v>2.251107439583333</v>
      </c>
    </row>
    <row r="153" spans="1:19">
      <c r="A153" s="1">
        <v>43124.524305555555</v>
      </c>
      <c r="B153">
        <v>2.3642729999999998</v>
      </c>
      <c r="C153" s="14">
        <f t="shared" si="30"/>
        <v>2364.2729999999997</v>
      </c>
      <c r="D153">
        <v>0.77861599999999997</v>
      </c>
      <c r="E153">
        <v>0.93742099999999995</v>
      </c>
      <c r="F153">
        <v>1.4138360000000001</v>
      </c>
      <c r="G153" s="14">
        <f t="shared" si="26"/>
        <v>0.75116951999999992</v>
      </c>
      <c r="H153">
        <f t="shared" si="21"/>
        <v>6.2597459999999994E-2</v>
      </c>
      <c r="I153">
        <v>59.182389999999998</v>
      </c>
      <c r="J153">
        <v>60.754719999999999</v>
      </c>
      <c r="K153">
        <v>58.207549999999998</v>
      </c>
      <c r="L153" s="14">
        <f t="shared" si="27"/>
        <v>34.203774719999998</v>
      </c>
      <c r="M153">
        <f t="shared" si="22"/>
        <v>2.8503145599999997</v>
      </c>
      <c r="N153">
        <v>39.654089999999997</v>
      </c>
      <c r="O153">
        <v>6467</v>
      </c>
      <c r="P153">
        <f t="shared" si="23"/>
        <v>646.70000000000005</v>
      </c>
      <c r="Q153" s="14">
        <f t="shared" si="28"/>
        <v>25.644300003000001</v>
      </c>
      <c r="R153" s="14">
        <f t="shared" si="29"/>
        <v>36.634714290000005</v>
      </c>
      <c r="S153">
        <f t="shared" si="25"/>
        <v>2.13702500025</v>
      </c>
    </row>
    <row r="154" spans="1:19">
      <c r="A154" s="1">
        <v>43124.527777777781</v>
      </c>
      <c r="B154">
        <v>2.4377059999999999</v>
      </c>
      <c r="C154" s="14">
        <f t="shared" si="30"/>
        <v>2437.7060000000001</v>
      </c>
      <c r="D154">
        <v>0.65157200000000004</v>
      </c>
      <c r="E154">
        <v>0.81037700000000001</v>
      </c>
      <c r="F154">
        <v>1.2232700000000001</v>
      </c>
      <c r="G154" s="14">
        <f t="shared" si="26"/>
        <v>0.64445255999999995</v>
      </c>
      <c r="H154">
        <f t="shared" si="21"/>
        <v>5.3704379999999996E-2</v>
      </c>
      <c r="I154">
        <v>61.194969999999998</v>
      </c>
      <c r="J154">
        <v>64.150940000000006</v>
      </c>
      <c r="K154">
        <v>61.792450000000002</v>
      </c>
      <c r="L154" s="14">
        <f t="shared" si="27"/>
        <v>35.930565120000004</v>
      </c>
      <c r="M154">
        <f t="shared" si="22"/>
        <v>2.9942137600000001</v>
      </c>
      <c r="N154">
        <v>41.28931</v>
      </c>
      <c r="O154">
        <v>6411</v>
      </c>
      <c r="P154">
        <f t="shared" si="23"/>
        <v>641.1</v>
      </c>
      <c r="Q154" s="14">
        <f t="shared" si="28"/>
        <v>26.470576641000001</v>
      </c>
      <c r="R154" s="14">
        <f t="shared" si="29"/>
        <v>37.815109487142863</v>
      </c>
      <c r="S154">
        <f t="shared" si="25"/>
        <v>2.2058813867499998</v>
      </c>
    </row>
    <row r="155" spans="1:19">
      <c r="A155" s="1">
        <v>43124.53125</v>
      </c>
      <c r="B155">
        <v>2.5116420000000002</v>
      </c>
      <c r="C155" s="14">
        <f t="shared" si="30"/>
        <v>2511.6420000000003</v>
      </c>
      <c r="D155">
        <v>30.189309999999999</v>
      </c>
      <c r="E155">
        <v>32.984279999999998</v>
      </c>
      <c r="F155">
        <v>32.190249999999999</v>
      </c>
      <c r="G155" s="14">
        <f t="shared" si="26"/>
        <v>22.8873216</v>
      </c>
      <c r="H155">
        <f t="shared" si="21"/>
        <v>1.9072768</v>
      </c>
      <c r="I155">
        <v>57.389940000000003</v>
      </c>
      <c r="J155">
        <v>59.433959999999999</v>
      </c>
      <c r="K155">
        <v>57.547170000000001</v>
      </c>
      <c r="L155" s="14">
        <f t="shared" si="27"/>
        <v>33.47924544</v>
      </c>
      <c r="M155">
        <f t="shared" si="22"/>
        <v>2.7899371199999998</v>
      </c>
      <c r="N155">
        <v>25.377359999999999</v>
      </c>
      <c r="O155">
        <v>5753</v>
      </c>
      <c r="P155">
        <f t="shared" si="23"/>
        <v>575.29999999999995</v>
      </c>
      <c r="Q155" s="14">
        <f t="shared" si="28"/>
        <v>14.599595207999998</v>
      </c>
      <c r="R155" s="14">
        <f t="shared" si="29"/>
        <v>20.856564582857143</v>
      </c>
      <c r="S155">
        <f t="shared" si="25"/>
        <v>1.2166329339999997</v>
      </c>
    </row>
    <row r="156" spans="1:19">
      <c r="A156" s="1">
        <v>43124.534733796296</v>
      </c>
      <c r="B156">
        <v>2.5850680000000001</v>
      </c>
      <c r="C156" s="14">
        <f t="shared" si="30"/>
        <v>2585.0680000000002</v>
      </c>
      <c r="D156">
        <v>11.7044</v>
      </c>
      <c r="E156">
        <v>14.181760000000001</v>
      </c>
      <c r="F156">
        <v>14.27704</v>
      </c>
      <c r="G156" s="14">
        <f t="shared" si="26"/>
        <v>9.6391680000000015</v>
      </c>
      <c r="H156">
        <f t="shared" si="21"/>
        <v>0.80326400000000009</v>
      </c>
      <c r="I156">
        <v>63.01887</v>
      </c>
      <c r="J156">
        <v>61.666670000000003</v>
      </c>
      <c r="K156">
        <v>60.660380000000004</v>
      </c>
      <c r="L156" s="14">
        <f t="shared" si="27"/>
        <v>35.586416640000003</v>
      </c>
      <c r="M156">
        <f t="shared" si="22"/>
        <v>2.96553472</v>
      </c>
      <c r="N156">
        <v>38.522010000000002</v>
      </c>
      <c r="O156">
        <v>5899</v>
      </c>
      <c r="P156">
        <f t="shared" si="23"/>
        <v>589.9</v>
      </c>
      <c r="Q156" s="14">
        <f t="shared" si="28"/>
        <v>22.724133699000003</v>
      </c>
      <c r="R156" s="14">
        <f t="shared" si="29"/>
        <v>32.46304814142858</v>
      </c>
      <c r="S156">
        <f t="shared" si="25"/>
        <v>1.8936778082500001</v>
      </c>
    </row>
    <row r="157" spans="1:19">
      <c r="A157" s="1">
        <v>43124.538194444445</v>
      </c>
      <c r="B157">
        <v>2.658401</v>
      </c>
      <c r="C157" s="14">
        <f t="shared" si="30"/>
        <v>2658.4009999999998</v>
      </c>
      <c r="D157">
        <v>0.68333299999999997</v>
      </c>
      <c r="E157">
        <v>0.84213800000000005</v>
      </c>
      <c r="F157">
        <v>1.3185530000000001</v>
      </c>
      <c r="G157" s="14">
        <f t="shared" si="26"/>
        <v>0.68256576000000002</v>
      </c>
      <c r="H157">
        <f t="shared" ref="H157:H220" si="31">(G157*(5/60))</f>
        <v>5.6880479999999997E-2</v>
      </c>
      <c r="I157">
        <v>58.30189</v>
      </c>
      <c r="J157">
        <v>58.867919999999998</v>
      </c>
      <c r="K157">
        <v>57.264150000000001</v>
      </c>
      <c r="L157" s="14">
        <f t="shared" si="27"/>
        <v>33.491320320000007</v>
      </c>
      <c r="M157">
        <f t="shared" ref="M157:M220" si="32">L157*(5/60)</f>
        <v>2.7909433600000004</v>
      </c>
      <c r="N157">
        <v>37.2956</v>
      </c>
      <c r="O157">
        <v>6507</v>
      </c>
      <c r="P157">
        <f t="shared" ref="P157:P220" si="33">O157/10</f>
        <v>650.70000000000005</v>
      </c>
      <c r="Q157" s="14">
        <f t="shared" si="28"/>
        <v>24.268246920000003</v>
      </c>
      <c r="R157" s="14">
        <f t="shared" si="29"/>
        <v>34.668924171428579</v>
      </c>
      <c r="S157">
        <f t="shared" si="25"/>
        <v>2.0223539100000001</v>
      </c>
    </row>
    <row r="158" spans="1:19">
      <c r="A158" s="1">
        <v>43124.541666666664</v>
      </c>
      <c r="B158">
        <v>2.7313230000000002</v>
      </c>
      <c r="C158" s="14">
        <f t="shared" si="30"/>
        <v>2731.3230000000003</v>
      </c>
      <c r="D158">
        <v>0.68333299999999997</v>
      </c>
      <c r="E158">
        <v>0.77861599999999997</v>
      </c>
      <c r="F158">
        <v>1.255031</v>
      </c>
      <c r="G158" s="14">
        <f t="shared" si="26"/>
        <v>0.65207519999999997</v>
      </c>
      <c r="H158">
        <f t="shared" si="31"/>
        <v>5.4339599999999995E-2</v>
      </c>
      <c r="I158">
        <v>58.647799999999997</v>
      </c>
      <c r="J158">
        <v>58.39622</v>
      </c>
      <c r="K158">
        <v>59.213839999999998</v>
      </c>
      <c r="L158" s="14">
        <f t="shared" si="27"/>
        <v>33.841509119999998</v>
      </c>
      <c r="M158">
        <f t="shared" si="32"/>
        <v>2.8201257599999998</v>
      </c>
      <c r="N158">
        <v>40.094340000000003</v>
      </c>
      <c r="O158">
        <v>6415</v>
      </c>
      <c r="P158">
        <f t="shared" si="33"/>
        <v>641.5</v>
      </c>
      <c r="Q158" s="14">
        <f t="shared" si="28"/>
        <v>25.720519110000001</v>
      </c>
      <c r="R158" s="14">
        <f t="shared" si="29"/>
        <v>36.743598728571435</v>
      </c>
      <c r="S158">
        <f t="shared" si="25"/>
        <v>2.1433765925000001</v>
      </c>
    </row>
    <row r="159" spans="1:19">
      <c r="A159" s="1">
        <v>43124.545138888891</v>
      </c>
      <c r="B159">
        <v>2.8039399999999999</v>
      </c>
      <c r="C159" s="14">
        <f t="shared" si="30"/>
        <v>2803.94</v>
      </c>
      <c r="D159">
        <v>0.619811</v>
      </c>
      <c r="E159">
        <v>0.77861599999999997</v>
      </c>
      <c r="F159">
        <v>1.2232700000000001</v>
      </c>
      <c r="G159" s="14">
        <f t="shared" si="26"/>
        <v>0.62920728000000004</v>
      </c>
      <c r="H159">
        <f t="shared" si="31"/>
        <v>5.2433939999999998E-2</v>
      </c>
      <c r="I159">
        <v>60.408810000000003</v>
      </c>
      <c r="J159">
        <v>61.666670000000003</v>
      </c>
      <c r="K159">
        <v>60.440249999999999</v>
      </c>
      <c r="L159" s="14">
        <f t="shared" si="27"/>
        <v>35.043020159999998</v>
      </c>
      <c r="M159">
        <f t="shared" si="32"/>
        <v>2.9202516799999998</v>
      </c>
      <c r="N159">
        <v>40.723269999999999</v>
      </c>
      <c r="O159">
        <v>6318</v>
      </c>
      <c r="P159">
        <f t="shared" si="33"/>
        <v>631.79999999999995</v>
      </c>
      <c r="Q159" s="14">
        <f t="shared" si="28"/>
        <v>25.728961985999998</v>
      </c>
      <c r="R159" s="14">
        <f t="shared" si="29"/>
        <v>36.755659979999997</v>
      </c>
      <c r="S159">
        <f t="shared" si="25"/>
        <v>2.1440801654999997</v>
      </c>
    </row>
    <row r="160" spans="1:19">
      <c r="A160" s="1">
        <v>43124.548611111109</v>
      </c>
      <c r="B160">
        <v>2.876862</v>
      </c>
      <c r="C160" s="14">
        <f t="shared" si="30"/>
        <v>2876.8620000000001</v>
      </c>
      <c r="D160">
        <v>0.65157200000000004</v>
      </c>
      <c r="E160">
        <v>0.77861599999999997</v>
      </c>
      <c r="F160">
        <v>1.2867930000000001</v>
      </c>
      <c r="G160" s="14">
        <f t="shared" si="26"/>
        <v>0.65207544000000006</v>
      </c>
      <c r="H160">
        <f t="shared" si="31"/>
        <v>5.4339620000000005E-2</v>
      </c>
      <c r="I160">
        <v>61.855350000000001</v>
      </c>
      <c r="J160">
        <v>66.38364</v>
      </c>
      <c r="K160">
        <v>63.962269999999997</v>
      </c>
      <c r="L160" s="14">
        <f t="shared" si="27"/>
        <v>36.902641920000001</v>
      </c>
      <c r="M160">
        <f t="shared" si="32"/>
        <v>3.0752201599999998</v>
      </c>
      <c r="N160">
        <v>42.67295</v>
      </c>
      <c r="O160">
        <v>6338</v>
      </c>
      <c r="P160">
        <f t="shared" si="33"/>
        <v>633.79999999999995</v>
      </c>
      <c r="Q160" s="14">
        <f t="shared" si="28"/>
        <v>27.046115709999999</v>
      </c>
      <c r="R160" s="14">
        <f t="shared" si="29"/>
        <v>38.637308157142854</v>
      </c>
      <c r="S160">
        <f t="shared" ref="S160:S223" si="34">Q160*(5/60)</f>
        <v>2.2538429758333329</v>
      </c>
    </row>
    <row r="161" spans="1:19">
      <c r="A161" s="1">
        <v>43124.552083333336</v>
      </c>
      <c r="B161">
        <v>2.949173</v>
      </c>
      <c r="C161" s="14">
        <f t="shared" si="30"/>
        <v>2949.1730000000002</v>
      </c>
      <c r="D161">
        <v>0.68333299999999997</v>
      </c>
      <c r="E161">
        <v>0.81037700000000001</v>
      </c>
      <c r="F161">
        <v>1.2867930000000001</v>
      </c>
      <c r="G161" s="14">
        <f t="shared" si="26"/>
        <v>0.66732072000000009</v>
      </c>
      <c r="H161">
        <f t="shared" si="31"/>
        <v>5.5610060000000003E-2</v>
      </c>
      <c r="I161">
        <v>59.056600000000003</v>
      </c>
      <c r="J161">
        <v>62.735849999999999</v>
      </c>
      <c r="K161">
        <v>60.660380000000004</v>
      </c>
      <c r="L161" s="14">
        <f t="shared" si="27"/>
        <v>35.030943359999995</v>
      </c>
      <c r="M161">
        <f t="shared" si="32"/>
        <v>2.9192452799999993</v>
      </c>
      <c r="N161">
        <v>40.786160000000002</v>
      </c>
      <c r="O161">
        <v>6363</v>
      </c>
      <c r="P161">
        <f t="shared" si="33"/>
        <v>636.29999999999995</v>
      </c>
      <c r="Q161" s="14">
        <f t="shared" si="28"/>
        <v>25.952233608</v>
      </c>
      <c r="R161" s="14">
        <f t="shared" si="29"/>
        <v>37.074619439999999</v>
      </c>
      <c r="S161">
        <f t="shared" si="34"/>
        <v>2.1626861339999999</v>
      </c>
    </row>
    <row r="162" spans="1:19">
      <c r="A162" s="1">
        <v>43124.555555555555</v>
      </c>
      <c r="B162">
        <v>3.0217900000000002</v>
      </c>
      <c r="C162" s="14">
        <f t="shared" si="30"/>
        <v>3021.7900000000004</v>
      </c>
      <c r="D162">
        <v>1.0644659999999999</v>
      </c>
      <c r="E162">
        <v>1.1915089999999999</v>
      </c>
      <c r="F162">
        <v>1.6679250000000001</v>
      </c>
      <c r="G162" s="14">
        <f t="shared" si="26"/>
        <v>0.94173599999999991</v>
      </c>
      <c r="H162">
        <f t="shared" si="31"/>
        <v>7.8477999999999992E-2</v>
      </c>
      <c r="I162">
        <v>60.471699999999998</v>
      </c>
      <c r="J162">
        <v>63.427669999999999</v>
      </c>
      <c r="K162">
        <v>60.377360000000003</v>
      </c>
      <c r="L162" s="14">
        <f t="shared" si="27"/>
        <v>35.38113216</v>
      </c>
      <c r="M162">
        <f t="shared" si="32"/>
        <v>2.94842768</v>
      </c>
      <c r="N162">
        <v>37.232700000000001</v>
      </c>
      <c r="O162">
        <v>6539</v>
      </c>
      <c r="P162">
        <f t="shared" si="33"/>
        <v>653.9</v>
      </c>
      <c r="Q162" s="14">
        <f t="shared" si="28"/>
        <v>24.34646253</v>
      </c>
      <c r="R162" s="14">
        <f t="shared" si="29"/>
        <v>34.780660757142861</v>
      </c>
      <c r="S162">
        <f t="shared" si="34"/>
        <v>2.0288718774999999</v>
      </c>
    </row>
    <row r="163" spans="1:19">
      <c r="A163" s="1">
        <v>43124.559027777781</v>
      </c>
      <c r="B163">
        <v>3.0946120000000001</v>
      </c>
      <c r="C163" s="14">
        <f t="shared" si="30"/>
        <v>3094.6120000000001</v>
      </c>
      <c r="D163">
        <v>0.77861599999999997</v>
      </c>
      <c r="E163">
        <v>0.90566000000000002</v>
      </c>
      <c r="F163">
        <v>1.3820760000000001</v>
      </c>
      <c r="G163" s="14">
        <f t="shared" si="26"/>
        <v>0.73592447999999999</v>
      </c>
      <c r="H163">
        <f t="shared" si="31"/>
        <v>6.1327039999999999E-2</v>
      </c>
      <c r="I163">
        <v>58.616349999999997</v>
      </c>
      <c r="J163">
        <v>59.182389999999998</v>
      </c>
      <c r="K163">
        <v>62.7044</v>
      </c>
      <c r="L163" s="14">
        <f t="shared" si="27"/>
        <v>34.656602880000008</v>
      </c>
      <c r="M163">
        <f t="shared" si="32"/>
        <v>2.8880502400000005</v>
      </c>
      <c r="N163">
        <v>39.496859999999998</v>
      </c>
      <c r="O163">
        <v>6466</v>
      </c>
      <c r="P163">
        <f t="shared" si="33"/>
        <v>646.6</v>
      </c>
      <c r="Q163" s="14">
        <f t="shared" si="28"/>
        <v>25.538669676000001</v>
      </c>
      <c r="R163" s="14">
        <f t="shared" si="29"/>
        <v>36.483813822857144</v>
      </c>
      <c r="S163">
        <f t="shared" si="34"/>
        <v>2.1282224730000001</v>
      </c>
    </row>
    <row r="164" spans="1:19">
      <c r="A164" s="1">
        <v>43124.5625</v>
      </c>
      <c r="B164">
        <v>3.1672289999999998</v>
      </c>
      <c r="C164" s="14">
        <f t="shared" si="30"/>
        <v>3167.2289999999998</v>
      </c>
      <c r="D164">
        <v>0.81037700000000001</v>
      </c>
      <c r="E164">
        <v>0.93742099999999995</v>
      </c>
      <c r="F164">
        <v>1.3820760000000001</v>
      </c>
      <c r="G164" s="14">
        <f t="shared" si="26"/>
        <v>0.75116976000000002</v>
      </c>
      <c r="H164">
        <f t="shared" si="31"/>
        <v>6.2597479999999997E-2</v>
      </c>
      <c r="I164">
        <v>62.610059999999997</v>
      </c>
      <c r="J164">
        <v>65.031450000000007</v>
      </c>
      <c r="K164">
        <v>62.2956</v>
      </c>
      <c r="L164" s="14">
        <f t="shared" si="27"/>
        <v>36.467925120000004</v>
      </c>
      <c r="M164">
        <f t="shared" si="32"/>
        <v>3.0389937600000003</v>
      </c>
      <c r="N164">
        <v>41.666670000000003</v>
      </c>
      <c r="O164">
        <v>6509</v>
      </c>
      <c r="P164">
        <f t="shared" si="33"/>
        <v>650.9</v>
      </c>
      <c r="Q164" s="14">
        <f t="shared" si="28"/>
        <v>27.120835503000002</v>
      </c>
      <c r="R164" s="14">
        <f t="shared" si="29"/>
        <v>38.744050718571437</v>
      </c>
      <c r="S164">
        <f t="shared" si="34"/>
        <v>2.2600696252499999</v>
      </c>
    </row>
    <row r="165" spans="1:19">
      <c r="A165" s="1">
        <v>43124.565972222219</v>
      </c>
      <c r="B165">
        <v>3.2391359999999998</v>
      </c>
      <c r="C165" s="14">
        <f t="shared" si="30"/>
        <v>3239.136</v>
      </c>
      <c r="D165">
        <v>0.87389899999999998</v>
      </c>
      <c r="E165">
        <v>0.96918199999999999</v>
      </c>
      <c r="F165">
        <v>1.4773590000000001</v>
      </c>
      <c r="G165" s="14">
        <f t="shared" si="26"/>
        <v>0.7969056000000001</v>
      </c>
      <c r="H165">
        <f t="shared" si="31"/>
        <v>6.6408800000000004E-2</v>
      </c>
      <c r="I165">
        <v>62.515720000000002</v>
      </c>
      <c r="J165">
        <v>65.062899999999999</v>
      </c>
      <c r="K165">
        <v>62.893079999999998</v>
      </c>
      <c r="L165" s="14">
        <f t="shared" si="27"/>
        <v>36.570566400000004</v>
      </c>
      <c r="M165">
        <f t="shared" si="32"/>
        <v>3.0475472000000003</v>
      </c>
      <c r="N165">
        <v>41.415089999999999</v>
      </c>
      <c r="O165">
        <v>6538</v>
      </c>
      <c r="P165">
        <f t="shared" si="33"/>
        <v>653.79999999999995</v>
      </c>
      <c r="Q165" s="14">
        <f t="shared" si="28"/>
        <v>27.077185841999999</v>
      </c>
      <c r="R165" s="14">
        <f t="shared" si="29"/>
        <v>38.681694059999998</v>
      </c>
      <c r="S165">
        <f t="shared" si="34"/>
        <v>2.2564321534999996</v>
      </c>
    </row>
    <row r="166" spans="1:19">
      <c r="A166" s="1">
        <v>43124.569444444445</v>
      </c>
      <c r="B166">
        <v>3.3105319999999998</v>
      </c>
      <c r="C166" s="14">
        <f t="shared" si="30"/>
        <v>3310.5319999999997</v>
      </c>
      <c r="D166">
        <v>0.71509400000000001</v>
      </c>
      <c r="E166">
        <v>0.84213800000000005</v>
      </c>
      <c r="F166">
        <v>1.2867930000000001</v>
      </c>
      <c r="G166" s="14">
        <f t="shared" si="26"/>
        <v>0.68256600000000001</v>
      </c>
      <c r="H166">
        <f t="shared" si="31"/>
        <v>5.6880500000000001E-2</v>
      </c>
      <c r="I166">
        <v>56.069180000000003</v>
      </c>
      <c r="J166">
        <v>57.421379999999999</v>
      </c>
      <c r="K166">
        <v>59.150939999999999</v>
      </c>
      <c r="L166" s="14">
        <f t="shared" si="27"/>
        <v>33.147168000000001</v>
      </c>
      <c r="M166">
        <f t="shared" si="32"/>
        <v>2.7622640000000001</v>
      </c>
      <c r="N166">
        <v>35.28302</v>
      </c>
      <c r="O166">
        <v>6380</v>
      </c>
      <c r="P166">
        <f t="shared" si="33"/>
        <v>638</v>
      </c>
      <c r="Q166" s="14">
        <f t="shared" si="28"/>
        <v>22.510566760000003</v>
      </c>
      <c r="R166" s="14">
        <f t="shared" si="29"/>
        <v>32.157952514285718</v>
      </c>
      <c r="S166">
        <f t="shared" si="34"/>
        <v>1.8758805633333335</v>
      </c>
    </row>
    <row r="167" spans="1:19">
      <c r="A167" s="1">
        <v>43124.572916666664</v>
      </c>
      <c r="B167">
        <v>3.381424</v>
      </c>
      <c r="C167" s="14">
        <f t="shared" si="30"/>
        <v>3381.424</v>
      </c>
      <c r="D167">
        <v>0.68333299999999997</v>
      </c>
      <c r="E167">
        <v>0.81037700000000001</v>
      </c>
      <c r="F167">
        <v>1.255031</v>
      </c>
      <c r="G167" s="14">
        <f t="shared" si="26"/>
        <v>0.65969783999999998</v>
      </c>
      <c r="H167">
        <f t="shared" si="31"/>
        <v>5.4974819999999994E-2</v>
      </c>
      <c r="I167">
        <v>60.471699999999998</v>
      </c>
      <c r="J167">
        <v>61.163519999999998</v>
      </c>
      <c r="K167">
        <v>61.918239999999997</v>
      </c>
      <c r="L167" s="14">
        <f t="shared" si="27"/>
        <v>35.242264320000004</v>
      </c>
      <c r="M167">
        <f t="shared" si="32"/>
        <v>2.93685536</v>
      </c>
      <c r="N167">
        <v>39.150939999999999</v>
      </c>
      <c r="O167">
        <v>6388</v>
      </c>
      <c r="P167">
        <f t="shared" si="33"/>
        <v>638.79999999999995</v>
      </c>
      <c r="Q167" s="14">
        <f t="shared" si="28"/>
        <v>25.009620471999998</v>
      </c>
      <c r="R167" s="14">
        <f t="shared" si="29"/>
        <v>35.728029245714282</v>
      </c>
      <c r="S167">
        <f t="shared" si="34"/>
        <v>2.0841350393333329</v>
      </c>
    </row>
    <row r="168" spans="1:19">
      <c r="A168" s="1">
        <v>43124.576388888891</v>
      </c>
      <c r="B168">
        <v>3.4522089999999999</v>
      </c>
      <c r="C168" s="14">
        <f t="shared" si="30"/>
        <v>3452.2089999999998</v>
      </c>
      <c r="D168">
        <v>16.595600000000001</v>
      </c>
      <c r="E168">
        <v>19.517610000000001</v>
      </c>
      <c r="F168">
        <v>20.12107</v>
      </c>
      <c r="G168" s="14">
        <f t="shared" si="26"/>
        <v>13.4962272</v>
      </c>
      <c r="H168">
        <f t="shared" si="31"/>
        <v>1.1246855999999998</v>
      </c>
      <c r="I168">
        <v>55.094340000000003</v>
      </c>
      <c r="J168">
        <v>56.509430000000002</v>
      </c>
      <c r="K168">
        <v>56.792450000000002</v>
      </c>
      <c r="L168" s="14">
        <f t="shared" si="27"/>
        <v>32.332074240000004</v>
      </c>
      <c r="M168">
        <f t="shared" si="32"/>
        <v>2.6943395200000002</v>
      </c>
      <c r="N168">
        <v>28.616350000000001</v>
      </c>
      <c r="O168">
        <v>5781</v>
      </c>
      <c r="P168">
        <f t="shared" si="33"/>
        <v>578.1</v>
      </c>
      <c r="Q168" s="14">
        <f t="shared" si="28"/>
        <v>16.543111935000002</v>
      </c>
      <c r="R168" s="14">
        <f t="shared" si="29"/>
        <v>23.633017050000007</v>
      </c>
      <c r="S168">
        <f t="shared" si="34"/>
        <v>1.3785926612500001</v>
      </c>
    </row>
    <row r="169" spans="1:19">
      <c r="A169" s="1">
        <v>43124.579861111109</v>
      </c>
      <c r="B169">
        <v>3.5230030000000001</v>
      </c>
      <c r="C169" s="14">
        <f t="shared" si="30"/>
        <v>3523.0030000000002</v>
      </c>
      <c r="D169">
        <v>0.90566000000000002</v>
      </c>
      <c r="E169">
        <v>1.0327040000000001</v>
      </c>
      <c r="F169">
        <v>1.50912</v>
      </c>
      <c r="G169" s="14">
        <f t="shared" si="26"/>
        <v>0.82739616000000005</v>
      </c>
      <c r="H169">
        <f t="shared" si="31"/>
        <v>6.8949679999999999E-2</v>
      </c>
      <c r="I169">
        <v>56.132080000000002</v>
      </c>
      <c r="J169">
        <v>57.7044</v>
      </c>
      <c r="K169">
        <v>56.00629</v>
      </c>
      <c r="L169" s="14">
        <f t="shared" si="27"/>
        <v>32.609811839999999</v>
      </c>
      <c r="M169">
        <f t="shared" si="32"/>
        <v>2.7174843199999996</v>
      </c>
      <c r="N169">
        <v>34.779870000000003</v>
      </c>
      <c r="O169">
        <v>6528</v>
      </c>
      <c r="P169">
        <f t="shared" si="33"/>
        <v>652.79999999999995</v>
      </c>
      <c r="Q169" s="14">
        <f t="shared" si="28"/>
        <v>22.704299136000003</v>
      </c>
      <c r="R169" s="14">
        <f t="shared" si="29"/>
        <v>32.434713051428581</v>
      </c>
      <c r="S169">
        <f t="shared" si="34"/>
        <v>1.8920249280000001</v>
      </c>
    </row>
    <row r="170" spans="1:19">
      <c r="A170" s="1">
        <v>43124.583333333336</v>
      </c>
      <c r="B170">
        <v>3.5932849999999998</v>
      </c>
      <c r="C170" s="14">
        <f t="shared" si="30"/>
        <v>3593.2849999999999</v>
      </c>
      <c r="D170">
        <v>0.71509400000000001</v>
      </c>
      <c r="E170">
        <v>0.84213800000000005</v>
      </c>
      <c r="F170">
        <v>1.3185530000000001</v>
      </c>
      <c r="G170" s="14">
        <f t="shared" si="26"/>
        <v>0.69018840000000004</v>
      </c>
      <c r="H170">
        <f t="shared" si="31"/>
        <v>5.7515700000000003E-2</v>
      </c>
      <c r="I170">
        <v>60.503140000000002</v>
      </c>
      <c r="J170">
        <v>62.389940000000003</v>
      </c>
      <c r="K170">
        <v>61.446539999999999</v>
      </c>
      <c r="L170" s="14">
        <f t="shared" si="27"/>
        <v>35.39320704</v>
      </c>
      <c r="M170">
        <f t="shared" si="32"/>
        <v>2.9494339199999997</v>
      </c>
      <c r="N170">
        <v>39.433959999999999</v>
      </c>
      <c r="O170">
        <v>6424</v>
      </c>
      <c r="P170">
        <f t="shared" si="33"/>
        <v>642.4</v>
      </c>
      <c r="Q170" s="14">
        <f t="shared" si="28"/>
        <v>25.332375903999996</v>
      </c>
      <c r="R170" s="14">
        <f t="shared" si="29"/>
        <v>36.189108434285707</v>
      </c>
      <c r="S170">
        <f t="shared" si="34"/>
        <v>2.1110313253333328</v>
      </c>
    </row>
    <row r="171" spans="1:19">
      <c r="A171" s="1">
        <v>43124.586805555555</v>
      </c>
      <c r="B171">
        <v>3.6643750000000002</v>
      </c>
      <c r="C171" s="14">
        <f t="shared" si="30"/>
        <v>3664.375</v>
      </c>
      <c r="D171">
        <v>0.68333299999999997</v>
      </c>
      <c r="E171">
        <v>0.81037700000000001</v>
      </c>
      <c r="F171">
        <v>1.255031</v>
      </c>
      <c r="G171" s="14">
        <f t="shared" si="26"/>
        <v>0.65969783999999998</v>
      </c>
      <c r="H171">
        <f t="shared" si="31"/>
        <v>5.4974819999999994E-2</v>
      </c>
      <c r="I171">
        <v>61.635219999999997</v>
      </c>
      <c r="J171">
        <v>62.484279999999998</v>
      </c>
      <c r="K171">
        <v>63.67924</v>
      </c>
      <c r="L171" s="14">
        <f t="shared" si="27"/>
        <v>36.05735808</v>
      </c>
      <c r="M171">
        <f t="shared" si="32"/>
        <v>3.0047798399999999</v>
      </c>
      <c r="N171">
        <v>41.00629</v>
      </c>
      <c r="O171">
        <v>6447</v>
      </c>
      <c r="P171">
        <f t="shared" si="33"/>
        <v>644.70000000000005</v>
      </c>
      <c r="Q171" s="14">
        <f t="shared" si="28"/>
        <v>26.436755163000001</v>
      </c>
      <c r="R171" s="14">
        <f t="shared" si="29"/>
        <v>37.76679309</v>
      </c>
      <c r="S171">
        <f t="shared" si="34"/>
        <v>2.2030629302499998</v>
      </c>
    </row>
    <row r="172" spans="1:19">
      <c r="A172" s="1">
        <v>43124.590277777781</v>
      </c>
      <c r="B172">
        <v>3.7360760000000002</v>
      </c>
      <c r="C172" s="14">
        <f t="shared" si="30"/>
        <v>3736.076</v>
      </c>
      <c r="D172">
        <v>0.65157200000000004</v>
      </c>
      <c r="E172">
        <v>0.77861599999999997</v>
      </c>
      <c r="F172">
        <v>1.255031</v>
      </c>
      <c r="G172" s="14">
        <f t="shared" si="26"/>
        <v>0.64445255999999995</v>
      </c>
      <c r="H172">
        <f t="shared" si="31"/>
        <v>5.3704379999999996E-2</v>
      </c>
      <c r="I172">
        <v>64.308170000000004</v>
      </c>
      <c r="J172">
        <v>63.238990000000001</v>
      </c>
      <c r="K172">
        <v>61.477989999999998</v>
      </c>
      <c r="L172" s="14">
        <f t="shared" si="27"/>
        <v>36.292828800000002</v>
      </c>
      <c r="M172">
        <f t="shared" si="32"/>
        <v>3.0244024</v>
      </c>
      <c r="N172">
        <v>41.28931</v>
      </c>
      <c r="O172">
        <v>6422</v>
      </c>
      <c r="P172">
        <f t="shared" si="33"/>
        <v>642.20000000000005</v>
      </c>
      <c r="Q172" s="14">
        <f t="shared" si="28"/>
        <v>26.515994882000001</v>
      </c>
      <c r="R172" s="14">
        <f t="shared" si="29"/>
        <v>37.879992688571434</v>
      </c>
      <c r="S172">
        <f t="shared" si="34"/>
        <v>2.2096662401666665</v>
      </c>
    </row>
    <row r="173" spans="1:19">
      <c r="A173" s="1">
        <v>43124.593761574077</v>
      </c>
      <c r="B173">
        <v>3.806969</v>
      </c>
      <c r="C173" s="14">
        <f t="shared" si="30"/>
        <v>3806.9690000000001</v>
      </c>
      <c r="D173">
        <v>0.65157200000000004</v>
      </c>
      <c r="E173">
        <v>0.77861599999999997</v>
      </c>
      <c r="F173">
        <v>1.255031</v>
      </c>
      <c r="G173" s="14">
        <f t="shared" si="26"/>
        <v>0.64445255999999995</v>
      </c>
      <c r="H173">
        <f t="shared" si="31"/>
        <v>5.3704379999999996E-2</v>
      </c>
      <c r="I173">
        <v>61.60378</v>
      </c>
      <c r="J173">
        <v>62.044029999999999</v>
      </c>
      <c r="K173">
        <v>63.584910000000001</v>
      </c>
      <c r="L173" s="14">
        <f t="shared" si="27"/>
        <v>35.948682240000004</v>
      </c>
      <c r="M173">
        <f t="shared" si="32"/>
        <v>2.9957235200000003</v>
      </c>
      <c r="N173">
        <v>41.477989999999998</v>
      </c>
      <c r="O173">
        <v>6429</v>
      </c>
      <c r="P173">
        <f t="shared" si="33"/>
        <v>642.9</v>
      </c>
      <c r="Q173" s="14">
        <f t="shared" si="28"/>
        <v>26.666199770999999</v>
      </c>
      <c r="R173" s="14">
        <f t="shared" si="29"/>
        <v>38.094571101428571</v>
      </c>
      <c r="S173">
        <f t="shared" si="34"/>
        <v>2.2221833142499996</v>
      </c>
    </row>
    <row r="174" spans="1:19">
      <c r="A174" s="1">
        <v>43124.597222222219</v>
      </c>
      <c r="B174">
        <v>3.8777620000000002</v>
      </c>
      <c r="C174" s="14">
        <f t="shared" si="30"/>
        <v>3877.7620000000002</v>
      </c>
      <c r="D174">
        <v>0.96918199999999999</v>
      </c>
      <c r="E174">
        <v>1.1279870000000001</v>
      </c>
      <c r="F174">
        <v>2.8748429999999998</v>
      </c>
      <c r="G174" s="14">
        <f t="shared" si="26"/>
        <v>1.1932828799999997</v>
      </c>
      <c r="H174">
        <f t="shared" si="31"/>
        <v>9.9440239999999971E-2</v>
      </c>
      <c r="I174">
        <v>58.742139999999999</v>
      </c>
      <c r="J174">
        <v>60.597479999999997</v>
      </c>
      <c r="K174">
        <v>60.125790000000002</v>
      </c>
      <c r="L174" s="14">
        <f t="shared" si="27"/>
        <v>34.457358720000002</v>
      </c>
      <c r="M174">
        <f t="shared" si="32"/>
        <v>2.8714465599999999</v>
      </c>
      <c r="N174">
        <v>41.069180000000003</v>
      </c>
      <c r="O174">
        <v>6149</v>
      </c>
      <c r="P174">
        <f t="shared" si="33"/>
        <v>614.9</v>
      </c>
      <c r="Q174" s="14">
        <f t="shared" si="28"/>
        <v>25.253438782</v>
      </c>
      <c r="R174" s="14">
        <f t="shared" si="29"/>
        <v>36.07634111714286</v>
      </c>
      <c r="S174">
        <f t="shared" si="34"/>
        <v>2.1044532318333333</v>
      </c>
    </row>
    <row r="175" spans="1:19">
      <c r="A175" s="1">
        <v>43124.600694444445</v>
      </c>
      <c r="B175">
        <v>3.9491580000000002</v>
      </c>
      <c r="C175" s="14">
        <f t="shared" si="30"/>
        <v>3949.1580000000004</v>
      </c>
      <c r="D175">
        <v>0.65157200000000004</v>
      </c>
      <c r="E175">
        <v>0.77861599999999997</v>
      </c>
      <c r="F175">
        <v>1.255031</v>
      </c>
      <c r="G175" s="14">
        <f t="shared" si="26"/>
        <v>0.64445255999999995</v>
      </c>
      <c r="H175">
        <f t="shared" si="31"/>
        <v>5.3704379999999996E-2</v>
      </c>
      <c r="I175">
        <v>64.276730000000001</v>
      </c>
      <c r="J175">
        <v>64.779880000000006</v>
      </c>
      <c r="K175">
        <v>62.484279999999998</v>
      </c>
      <c r="L175" s="14">
        <f t="shared" si="27"/>
        <v>36.77585088</v>
      </c>
      <c r="M175">
        <f t="shared" si="32"/>
        <v>3.0646542399999999</v>
      </c>
      <c r="N175">
        <v>43.427669999999999</v>
      </c>
      <c r="O175">
        <v>6493</v>
      </c>
      <c r="P175">
        <f t="shared" si="33"/>
        <v>649.29999999999995</v>
      </c>
      <c r="Q175" s="14">
        <f t="shared" si="28"/>
        <v>28.197586130999998</v>
      </c>
      <c r="R175" s="14">
        <f t="shared" si="29"/>
        <v>40.282265901428573</v>
      </c>
      <c r="S175">
        <f t="shared" si="34"/>
        <v>2.3497988442499995</v>
      </c>
    </row>
    <row r="176" spans="1:19">
      <c r="A176" s="1">
        <v>43124.604166666664</v>
      </c>
      <c r="B176">
        <v>4.0203550000000003</v>
      </c>
      <c r="C176" s="14">
        <f t="shared" si="30"/>
        <v>4020.3550000000005</v>
      </c>
      <c r="D176">
        <v>0.65157200000000004</v>
      </c>
      <c r="E176">
        <v>0.74685500000000005</v>
      </c>
      <c r="F176">
        <v>1.2232700000000001</v>
      </c>
      <c r="G176" s="14">
        <f t="shared" si="26"/>
        <v>0.62920728000000004</v>
      </c>
      <c r="H176">
        <f t="shared" si="31"/>
        <v>5.2433939999999998E-2</v>
      </c>
      <c r="I176">
        <v>59.088050000000003</v>
      </c>
      <c r="J176">
        <v>60.597479999999997</v>
      </c>
      <c r="K176">
        <v>62.264150000000001</v>
      </c>
      <c r="L176" s="14">
        <f t="shared" si="27"/>
        <v>34.934338559999993</v>
      </c>
      <c r="M176">
        <f t="shared" si="32"/>
        <v>2.9111948799999992</v>
      </c>
      <c r="N176">
        <v>41.729559999999999</v>
      </c>
      <c r="O176">
        <v>6400</v>
      </c>
      <c r="P176">
        <f t="shared" si="33"/>
        <v>640</v>
      </c>
      <c r="Q176" s="14">
        <f t="shared" si="28"/>
        <v>26.706918399999999</v>
      </c>
      <c r="R176" s="14">
        <f t="shared" si="29"/>
        <v>38.152740571428573</v>
      </c>
      <c r="S176">
        <f t="shared" si="34"/>
        <v>2.2255765333333333</v>
      </c>
    </row>
    <row r="177" spans="1:19">
      <c r="A177" s="1">
        <v>43124.607638888891</v>
      </c>
      <c r="B177">
        <v>4.092155</v>
      </c>
      <c r="C177" s="14">
        <f t="shared" si="30"/>
        <v>4092.1550000000002</v>
      </c>
      <c r="D177">
        <v>0.619811</v>
      </c>
      <c r="E177">
        <v>0.74685500000000005</v>
      </c>
      <c r="F177">
        <v>1.2232700000000001</v>
      </c>
      <c r="G177" s="14">
        <f t="shared" si="26"/>
        <v>0.62158463999999991</v>
      </c>
      <c r="H177">
        <f t="shared" si="31"/>
        <v>5.1798719999999993E-2</v>
      </c>
      <c r="I177">
        <v>59.056600000000003</v>
      </c>
      <c r="J177">
        <v>56.572330000000001</v>
      </c>
      <c r="K177">
        <v>58.99371</v>
      </c>
      <c r="L177" s="14">
        <f t="shared" si="27"/>
        <v>33.527546880000003</v>
      </c>
      <c r="M177">
        <f t="shared" si="32"/>
        <v>2.7939622399999999</v>
      </c>
      <c r="N177">
        <v>37.767299999999999</v>
      </c>
      <c r="O177">
        <v>6419</v>
      </c>
      <c r="P177">
        <f t="shared" si="33"/>
        <v>641.9</v>
      </c>
      <c r="Q177" s="14">
        <f t="shared" si="28"/>
        <v>24.242829869999998</v>
      </c>
      <c r="R177" s="14">
        <f t="shared" si="29"/>
        <v>34.632614099999998</v>
      </c>
      <c r="S177">
        <f t="shared" si="34"/>
        <v>2.0202358224999997</v>
      </c>
    </row>
    <row r="178" spans="1:19">
      <c r="A178" s="1">
        <v>43124.611111111109</v>
      </c>
      <c r="B178">
        <v>4.1640620000000004</v>
      </c>
      <c r="C178" s="14">
        <f t="shared" si="30"/>
        <v>4164.0620000000008</v>
      </c>
      <c r="D178">
        <v>0.619811</v>
      </c>
      <c r="E178">
        <v>0.71509400000000001</v>
      </c>
      <c r="F178">
        <v>1.1915089999999999</v>
      </c>
      <c r="G178" s="14">
        <f t="shared" si="26"/>
        <v>0.60633935999999999</v>
      </c>
      <c r="H178">
        <f t="shared" si="31"/>
        <v>5.0528279999999995E-2</v>
      </c>
      <c r="I178">
        <v>58.427669999999999</v>
      </c>
      <c r="J178">
        <v>58.427669999999999</v>
      </c>
      <c r="K178">
        <v>56.666670000000003</v>
      </c>
      <c r="L178" s="14">
        <f t="shared" si="27"/>
        <v>33.316225919999994</v>
      </c>
      <c r="M178">
        <f t="shared" si="32"/>
        <v>2.7763521599999992</v>
      </c>
      <c r="N178">
        <v>39.056600000000003</v>
      </c>
      <c r="O178">
        <v>6425</v>
      </c>
      <c r="P178">
        <f t="shared" si="33"/>
        <v>642.5</v>
      </c>
      <c r="Q178" s="14">
        <f t="shared" si="28"/>
        <v>25.093865500000003</v>
      </c>
      <c r="R178" s="14">
        <f t="shared" si="29"/>
        <v>35.848379285714294</v>
      </c>
      <c r="S178">
        <f t="shared" si="34"/>
        <v>2.0911554583333336</v>
      </c>
    </row>
    <row r="179" spans="1:19">
      <c r="A179" s="1">
        <v>43124.614583333336</v>
      </c>
      <c r="B179">
        <v>4.2357639999999996</v>
      </c>
      <c r="C179" s="14">
        <f t="shared" si="30"/>
        <v>4235.7639999999992</v>
      </c>
      <c r="D179">
        <v>0.58804999999999996</v>
      </c>
      <c r="E179">
        <v>0.68333299999999997</v>
      </c>
      <c r="F179">
        <v>1.1915089999999999</v>
      </c>
      <c r="G179" s="14">
        <f t="shared" si="26"/>
        <v>0.59109408000000008</v>
      </c>
      <c r="H179">
        <f t="shared" si="31"/>
        <v>4.9257840000000004E-2</v>
      </c>
      <c r="I179">
        <v>61.572330000000001</v>
      </c>
      <c r="J179">
        <v>64.559749999999994</v>
      </c>
      <c r="K179">
        <v>63.962269999999997</v>
      </c>
      <c r="L179" s="14">
        <f t="shared" si="27"/>
        <v>36.498115200000001</v>
      </c>
      <c r="M179">
        <f t="shared" si="32"/>
        <v>3.0415095999999999</v>
      </c>
      <c r="N179">
        <v>41.918239999999997</v>
      </c>
      <c r="O179">
        <v>6455</v>
      </c>
      <c r="P179">
        <f t="shared" si="33"/>
        <v>645.5</v>
      </c>
      <c r="Q179" s="14">
        <f t="shared" si="28"/>
        <v>27.058223919999996</v>
      </c>
      <c r="R179" s="14">
        <f t="shared" si="29"/>
        <v>38.654605599999996</v>
      </c>
      <c r="S179">
        <f t="shared" si="34"/>
        <v>2.2548519933333329</v>
      </c>
    </row>
    <row r="180" spans="1:19">
      <c r="A180" s="1">
        <v>43124.618055555555</v>
      </c>
      <c r="B180">
        <v>4.307671</v>
      </c>
      <c r="C180" s="14">
        <f t="shared" si="30"/>
        <v>4307.6710000000003</v>
      </c>
      <c r="D180">
        <v>0.55628900000000003</v>
      </c>
      <c r="E180">
        <v>0.68333299999999997</v>
      </c>
      <c r="F180">
        <v>1.159748</v>
      </c>
      <c r="G180" s="14">
        <f t="shared" si="26"/>
        <v>0.57584880000000005</v>
      </c>
      <c r="H180">
        <f t="shared" si="31"/>
        <v>4.79874E-2</v>
      </c>
      <c r="I180">
        <v>60.503140000000002</v>
      </c>
      <c r="J180">
        <v>62.138359999999999</v>
      </c>
      <c r="K180">
        <v>62.2956</v>
      </c>
      <c r="L180" s="14">
        <f t="shared" si="27"/>
        <v>35.507923200000008</v>
      </c>
      <c r="M180">
        <f t="shared" si="32"/>
        <v>2.9589936000000003</v>
      </c>
      <c r="N180">
        <v>40.188679999999998</v>
      </c>
      <c r="O180">
        <v>6392</v>
      </c>
      <c r="P180">
        <f t="shared" si="33"/>
        <v>639.20000000000005</v>
      </c>
      <c r="Q180" s="14">
        <f t="shared" si="28"/>
        <v>25.688604255999998</v>
      </c>
      <c r="R180" s="14">
        <f t="shared" si="29"/>
        <v>36.698006079999999</v>
      </c>
      <c r="S180">
        <f t="shared" si="34"/>
        <v>2.1407170213333329</v>
      </c>
    </row>
    <row r="181" spans="1:19">
      <c r="A181" s="1">
        <v>43124.621527777781</v>
      </c>
      <c r="B181">
        <v>4.3793790000000001</v>
      </c>
      <c r="C181" s="14">
        <f t="shared" si="30"/>
        <v>4379.3789999999999</v>
      </c>
      <c r="D181">
        <v>0.55628900000000003</v>
      </c>
      <c r="E181">
        <v>0.65157200000000004</v>
      </c>
      <c r="F181">
        <v>1.1279870000000001</v>
      </c>
      <c r="G181" s="14">
        <f t="shared" si="26"/>
        <v>0.56060352000000013</v>
      </c>
      <c r="H181">
        <f t="shared" si="31"/>
        <v>4.6716960000000009E-2</v>
      </c>
      <c r="I181">
        <v>53.616349999999997</v>
      </c>
      <c r="J181">
        <v>51.509430000000002</v>
      </c>
      <c r="K181">
        <v>50.566040000000001</v>
      </c>
      <c r="L181" s="14">
        <f t="shared" si="27"/>
        <v>29.89282944</v>
      </c>
      <c r="M181">
        <f t="shared" si="32"/>
        <v>2.4910691199999997</v>
      </c>
      <c r="N181">
        <v>32.201259999999998</v>
      </c>
      <c r="O181">
        <v>6468</v>
      </c>
      <c r="P181">
        <f t="shared" si="33"/>
        <v>646.79999999999995</v>
      </c>
      <c r="Q181" s="14">
        <f t="shared" si="28"/>
        <v>20.827774967999996</v>
      </c>
      <c r="R181" s="14">
        <f t="shared" si="29"/>
        <v>29.753964239999998</v>
      </c>
      <c r="S181">
        <f t="shared" si="34"/>
        <v>1.7356479139999996</v>
      </c>
    </row>
    <row r="182" spans="1:19">
      <c r="A182" s="1">
        <v>43124.625</v>
      </c>
      <c r="B182">
        <v>4.4515840000000004</v>
      </c>
      <c r="C182" s="14">
        <f t="shared" si="30"/>
        <v>4451.5840000000007</v>
      </c>
      <c r="D182">
        <v>0.619811</v>
      </c>
      <c r="E182">
        <v>0.74685500000000005</v>
      </c>
      <c r="F182">
        <v>1.1915089999999999</v>
      </c>
      <c r="G182" s="14">
        <f t="shared" si="26"/>
        <v>0.61396200000000001</v>
      </c>
      <c r="H182">
        <f t="shared" si="31"/>
        <v>5.1163500000000001E-2</v>
      </c>
      <c r="I182">
        <v>58.99371</v>
      </c>
      <c r="J182">
        <v>61.383650000000003</v>
      </c>
      <c r="K182">
        <v>57.389940000000003</v>
      </c>
      <c r="L182" s="14">
        <f t="shared" si="27"/>
        <v>34.1313216</v>
      </c>
      <c r="M182">
        <f t="shared" si="32"/>
        <v>2.8442767999999998</v>
      </c>
      <c r="N182">
        <v>36.98113</v>
      </c>
      <c r="O182">
        <v>6473</v>
      </c>
      <c r="P182">
        <f t="shared" si="33"/>
        <v>647.29999999999995</v>
      </c>
      <c r="Q182" s="14">
        <f t="shared" si="28"/>
        <v>23.937885448999996</v>
      </c>
      <c r="R182" s="14">
        <f t="shared" si="29"/>
        <v>34.196979212857137</v>
      </c>
      <c r="S182">
        <f t="shared" si="34"/>
        <v>1.9948237874166663</v>
      </c>
    </row>
    <row r="183" spans="1:19">
      <c r="A183" s="1">
        <v>43124.628472222219</v>
      </c>
      <c r="B183">
        <v>4.5232929999999998</v>
      </c>
      <c r="C183" s="14">
        <f t="shared" si="30"/>
        <v>4523.2929999999997</v>
      </c>
      <c r="D183">
        <v>0.55628900000000003</v>
      </c>
      <c r="E183">
        <v>0.68333299999999997</v>
      </c>
      <c r="F183">
        <v>1.159748</v>
      </c>
      <c r="G183" s="14">
        <f t="shared" si="26"/>
        <v>0.57584880000000005</v>
      </c>
      <c r="H183">
        <f t="shared" si="31"/>
        <v>4.79874E-2</v>
      </c>
      <c r="I183">
        <v>60.597479999999997</v>
      </c>
      <c r="J183">
        <v>59.811320000000002</v>
      </c>
      <c r="K183">
        <v>60.754719999999999</v>
      </c>
      <c r="L183" s="14">
        <f t="shared" si="27"/>
        <v>34.783395840000004</v>
      </c>
      <c r="M183">
        <f t="shared" si="32"/>
        <v>2.8986163200000004</v>
      </c>
      <c r="N183">
        <v>38.805030000000002</v>
      </c>
      <c r="O183">
        <v>6403</v>
      </c>
      <c r="P183">
        <f t="shared" si="33"/>
        <v>640.29999999999995</v>
      </c>
      <c r="Q183" s="14">
        <f t="shared" si="28"/>
        <v>24.846860709000001</v>
      </c>
      <c r="R183" s="14">
        <f t="shared" si="29"/>
        <v>35.495515298571434</v>
      </c>
      <c r="S183">
        <f t="shared" si="34"/>
        <v>2.0705717257499998</v>
      </c>
    </row>
    <row r="184" spans="1:19">
      <c r="A184" s="1">
        <v>43124.631944444445</v>
      </c>
      <c r="B184">
        <v>4.5952000000000002</v>
      </c>
      <c r="C184" s="14">
        <f t="shared" si="30"/>
        <v>4595.2</v>
      </c>
      <c r="D184">
        <v>0.55628900000000003</v>
      </c>
      <c r="E184">
        <v>0.65157200000000004</v>
      </c>
      <c r="F184">
        <v>1.1279870000000001</v>
      </c>
      <c r="G184" s="14">
        <f t="shared" si="26"/>
        <v>0.56060352000000013</v>
      </c>
      <c r="H184">
        <f t="shared" si="31"/>
        <v>4.6716960000000009E-2</v>
      </c>
      <c r="I184">
        <v>61.761009999999999</v>
      </c>
      <c r="J184">
        <v>63.207549999999998</v>
      </c>
      <c r="K184">
        <v>62.32705</v>
      </c>
      <c r="L184" s="14">
        <f t="shared" si="27"/>
        <v>35.960757120000004</v>
      </c>
      <c r="M184">
        <f t="shared" si="32"/>
        <v>2.99672976</v>
      </c>
      <c r="N184">
        <v>40.28302</v>
      </c>
      <c r="O184">
        <v>6410</v>
      </c>
      <c r="P184">
        <f t="shared" si="33"/>
        <v>641</v>
      </c>
      <c r="Q184" s="14">
        <f t="shared" si="28"/>
        <v>25.821415820000002</v>
      </c>
      <c r="R184" s="14">
        <f t="shared" si="29"/>
        <v>36.88773688571429</v>
      </c>
      <c r="S184">
        <f t="shared" si="34"/>
        <v>2.1517846516666665</v>
      </c>
    </row>
    <row r="185" spans="1:19">
      <c r="A185" s="1">
        <v>43124.635416666664</v>
      </c>
      <c r="B185">
        <v>4.6672060000000002</v>
      </c>
      <c r="C185" s="14">
        <f t="shared" si="30"/>
        <v>4667.2060000000001</v>
      </c>
      <c r="D185">
        <v>0.55628900000000003</v>
      </c>
      <c r="E185">
        <v>0.65157200000000004</v>
      </c>
      <c r="F185">
        <v>1.0962259999999999</v>
      </c>
      <c r="G185" s="14">
        <f t="shared" si="26"/>
        <v>0.55298088000000001</v>
      </c>
      <c r="H185">
        <f t="shared" si="31"/>
        <v>4.6081739999999996E-2</v>
      </c>
      <c r="I185">
        <v>57.138359999999999</v>
      </c>
      <c r="J185">
        <v>58.459119999999999</v>
      </c>
      <c r="K185">
        <v>57.861640000000001</v>
      </c>
      <c r="L185" s="14">
        <f t="shared" si="27"/>
        <v>33.304151039999994</v>
      </c>
      <c r="M185">
        <f t="shared" si="32"/>
        <v>2.7753459199999995</v>
      </c>
      <c r="N185">
        <v>36.383650000000003</v>
      </c>
      <c r="O185">
        <v>6449</v>
      </c>
      <c r="P185">
        <f t="shared" si="33"/>
        <v>644.9</v>
      </c>
      <c r="Q185" s="14">
        <f t="shared" si="28"/>
        <v>23.463815884999999</v>
      </c>
      <c r="R185" s="14">
        <f t="shared" si="29"/>
        <v>33.51973697857143</v>
      </c>
      <c r="S185">
        <f t="shared" si="34"/>
        <v>1.9553179904166664</v>
      </c>
    </row>
    <row r="186" spans="1:19">
      <c r="A186" s="1">
        <v>43124.638888888891</v>
      </c>
      <c r="B186">
        <v>4.7393109999999998</v>
      </c>
      <c r="C186" s="14">
        <f t="shared" si="30"/>
        <v>4739.3109999999997</v>
      </c>
      <c r="D186">
        <v>0.52452799999999999</v>
      </c>
      <c r="E186">
        <v>0.65157200000000004</v>
      </c>
      <c r="F186">
        <v>1.0327040000000001</v>
      </c>
      <c r="G186" s="14">
        <f t="shared" si="26"/>
        <v>0.53011295999999997</v>
      </c>
      <c r="H186">
        <f t="shared" si="31"/>
        <v>4.4176079999999993E-2</v>
      </c>
      <c r="I186">
        <v>58.930819999999997</v>
      </c>
      <c r="J186">
        <v>57.515720000000002</v>
      </c>
      <c r="K186">
        <v>58.930819999999997</v>
      </c>
      <c r="L186" s="14">
        <f t="shared" si="27"/>
        <v>33.672453120000007</v>
      </c>
      <c r="M186">
        <f t="shared" si="32"/>
        <v>2.8060377600000006</v>
      </c>
      <c r="N186">
        <v>39.119500000000002</v>
      </c>
      <c r="O186">
        <v>6417</v>
      </c>
      <c r="P186">
        <f t="shared" si="33"/>
        <v>641.70000000000005</v>
      </c>
      <c r="Q186" s="14">
        <f t="shared" si="28"/>
        <v>25.102983150000004</v>
      </c>
      <c r="R186" s="14">
        <f t="shared" si="29"/>
        <v>35.861404500000006</v>
      </c>
      <c r="S186">
        <f t="shared" si="34"/>
        <v>2.0919152625000001</v>
      </c>
    </row>
    <row r="187" spans="1:19">
      <c r="A187" s="1">
        <v>43124.642361111109</v>
      </c>
      <c r="B187">
        <v>4.8113250000000001</v>
      </c>
      <c r="C187" s="14">
        <f t="shared" si="30"/>
        <v>4811.3249999999998</v>
      </c>
      <c r="D187">
        <v>0.52452799999999999</v>
      </c>
      <c r="E187">
        <v>0.619811</v>
      </c>
      <c r="F187">
        <v>1.0962259999999999</v>
      </c>
      <c r="G187" s="14">
        <f t="shared" si="26"/>
        <v>0.53773559999999998</v>
      </c>
      <c r="H187">
        <f t="shared" si="31"/>
        <v>4.4811299999999998E-2</v>
      </c>
      <c r="I187">
        <v>63.67924</v>
      </c>
      <c r="J187">
        <v>63.522010000000002</v>
      </c>
      <c r="K187">
        <v>62.67295</v>
      </c>
      <c r="L187" s="14">
        <f t="shared" si="27"/>
        <v>36.455846399999999</v>
      </c>
      <c r="M187">
        <f t="shared" si="32"/>
        <v>3.0379871999999999</v>
      </c>
      <c r="N187">
        <v>46.00629</v>
      </c>
      <c r="O187">
        <v>6423</v>
      </c>
      <c r="P187">
        <f t="shared" si="33"/>
        <v>642.29999999999995</v>
      </c>
      <c r="Q187" s="14">
        <f t="shared" si="28"/>
        <v>29.549840066999998</v>
      </c>
      <c r="R187" s="14">
        <f t="shared" si="29"/>
        <v>42.214057238571428</v>
      </c>
      <c r="S187">
        <f t="shared" si="34"/>
        <v>2.4624866722499998</v>
      </c>
    </row>
    <row r="188" spans="1:19">
      <c r="A188" s="1">
        <v>43124.645833333336</v>
      </c>
      <c r="B188">
        <v>4.8838350000000004</v>
      </c>
      <c r="C188" s="14">
        <f t="shared" si="30"/>
        <v>4883.835</v>
      </c>
      <c r="D188">
        <v>0.52452799999999999</v>
      </c>
      <c r="E188">
        <v>0.58804999999999996</v>
      </c>
      <c r="F188">
        <v>1.0962259999999999</v>
      </c>
      <c r="G188" s="14">
        <f t="shared" si="26"/>
        <v>0.53011295999999997</v>
      </c>
      <c r="H188">
        <f t="shared" si="31"/>
        <v>4.4176079999999993E-2</v>
      </c>
      <c r="I188">
        <v>63.176099999999998</v>
      </c>
      <c r="J188">
        <v>63.364780000000003</v>
      </c>
      <c r="K188">
        <v>61.666670000000003</v>
      </c>
      <c r="L188" s="14">
        <f t="shared" si="27"/>
        <v>36.1358496</v>
      </c>
      <c r="M188">
        <f t="shared" si="32"/>
        <v>3.0113208</v>
      </c>
      <c r="N188">
        <v>42.547170000000001</v>
      </c>
      <c r="O188">
        <v>6357</v>
      </c>
      <c r="P188">
        <f t="shared" si="33"/>
        <v>635.70000000000005</v>
      </c>
      <c r="Q188" s="14">
        <f t="shared" si="28"/>
        <v>27.047235969000003</v>
      </c>
      <c r="R188" s="14">
        <f t="shared" si="29"/>
        <v>38.63890852714286</v>
      </c>
      <c r="S188">
        <f t="shared" si="34"/>
        <v>2.2539363307500002</v>
      </c>
    </row>
    <row r="189" spans="1:19">
      <c r="A189" s="1">
        <v>43124.649305555555</v>
      </c>
      <c r="B189">
        <v>4.9559480000000002</v>
      </c>
      <c r="C189" s="14">
        <f t="shared" si="30"/>
        <v>4955.9480000000003</v>
      </c>
      <c r="D189">
        <v>0.52452799999999999</v>
      </c>
      <c r="E189">
        <v>0.58804999999999996</v>
      </c>
      <c r="F189">
        <v>1.0644659999999999</v>
      </c>
      <c r="G189" s="14">
        <f t="shared" si="26"/>
        <v>0.52249055999999994</v>
      </c>
      <c r="H189">
        <f t="shared" si="31"/>
        <v>4.354087999999999E-2</v>
      </c>
      <c r="I189">
        <v>55.314459999999997</v>
      </c>
      <c r="J189">
        <v>59.905659999999997</v>
      </c>
      <c r="K189">
        <v>56.60378</v>
      </c>
      <c r="L189" s="14">
        <f t="shared" si="27"/>
        <v>32.990188799999999</v>
      </c>
      <c r="M189">
        <f t="shared" si="32"/>
        <v>2.7491823999999996</v>
      </c>
      <c r="N189">
        <v>36.509430000000002</v>
      </c>
      <c r="O189">
        <v>6426</v>
      </c>
      <c r="P189">
        <f t="shared" si="33"/>
        <v>642.6</v>
      </c>
      <c r="Q189" s="14">
        <f t="shared" si="28"/>
        <v>23.460959718000002</v>
      </c>
      <c r="R189" s="14">
        <f t="shared" si="29"/>
        <v>33.515656740000004</v>
      </c>
      <c r="S189">
        <f t="shared" si="34"/>
        <v>1.9550799765</v>
      </c>
    </row>
    <row r="190" spans="1:19">
      <c r="A190" s="1">
        <v>43124.652777777781</v>
      </c>
      <c r="B190">
        <v>5.0281599999999997</v>
      </c>
      <c r="C190" s="14">
        <f t="shared" si="30"/>
        <v>5028.16</v>
      </c>
      <c r="D190">
        <v>0.49276700000000001</v>
      </c>
      <c r="E190">
        <v>0.58804999999999996</v>
      </c>
      <c r="F190">
        <v>1.0644659999999999</v>
      </c>
      <c r="G190" s="14">
        <f t="shared" si="26"/>
        <v>0.51486792000000003</v>
      </c>
      <c r="H190">
        <f t="shared" si="31"/>
        <v>4.2905659999999998E-2</v>
      </c>
      <c r="I190">
        <v>62.452829999999999</v>
      </c>
      <c r="J190">
        <v>62.264150000000001</v>
      </c>
      <c r="K190">
        <v>63.584910000000001</v>
      </c>
      <c r="L190" s="14">
        <f t="shared" si="27"/>
        <v>36.153962880000002</v>
      </c>
      <c r="M190">
        <f t="shared" si="32"/>
        <v>3.01283024</v>
      </c>
      <c r="N190">
        <v>42.421379999999999</v>
      </c>
      <c r="O190">
        <v>6366</v>
      </c>
      <c r="P190">
        <f t="shared" si="33"/>
        <v>636.6</v>
      </c>
      <c r="Q190" s="14">
        <f t="shared" si="28"/>
        <v>27.005450508000003</v>
      </c>
      <c r="R190" s="14">
        <f t="shared" si="29"/>
        <v>38.57921501142858</v>
      </c>
      <c r="S190">
        <f t="shared" si="34"/>
        <v>2.2504542089999999</v>
      </c>
    </row>
    <row r="191" spans="1:19">
      <c r="A191" s="1">
        <v>43124.65625</v>
      </c>
      <c r="B191">
        <v>5.1004709999999998</v>
      </c>
      <c r="C191" s="14">
        <f t="shared" si="30"/>
        <v>5100.4709999999995</v>
      </c>
      <c r="D191">
        <v>0.46100600000000003</v>
      </c>
      <c r="E191">
        <v>0.55628900000000003</v>
      </c>
      <c r="F191">
        <v>1.0327040000000001</v>
      </c>
      <c r="G191" s="14">
        <f t="shared" si="26"/>
        <v>0.49199976000000006</v>
      </c>
      <c r="H191">
        <f t="shared" si="31"/>
        <v>4.0999980000000005E-2</v>
      </c>
      <c r="I191">
        <v>57.861640000000001</v>
      </c>
      <c r="J191">
        <v>57.830190000000002</v>
      </c>
      <c r="K191">
        <v>55.849060000000001</v>
      </c>
      <c r="L191" s="14">
        <f t="shared" si="27"/>
        <v>32.935850880000004</v>
      </c>
      <c r="M191">
        <f t="shared" si="32"/>
        <v>2.74465424</v>
      </c>
      <c r="N191">
        <v>38.270440000000001</v>
      </c>
      <c r="O191">
        <v>6372</v>
      </c>
      <c r="P191">
        <f t="shared" si="33"/>
        <v>637.20000000000005</v>
      </c>
      <c r="Q191" s="14">
        <f t="shared" si="28"/>
        <v>24.385924368000005</v>
      </c>
      <c r="R191" s="14">
        <f t="shared" si="29"/>
        <v>34.83703481142858</v>
      </c>
      <c r="S191">
        <f t="shared" si="34"/>
        <v>2.0321603640000001</v>
      </c>
    </row>
    <row r="192" spans="1:19">
      <c r="A192" s="1">
        <v>43124.659722222219</v>
      </c>
      <c r="B192">
        <v>5.1728820000000004</v>
      </c>
      <c r="C192" s="14">
        <f t="shared" si="30"/>
        <v>5172.8820000000005</v>
      </c>
      <c r="D192">
        <v>0.46100600000000003</v>
      </c>
      <c r="E192">
        <v>0.55628900000000003</v>
      </c>
      <c r="F192">
        <v>1.0327040000000001</v>
      </c>
      <c r="G192" s="14">
        <f t="shared" si="26"/>
        <v>0.49199976000000006</v>
      </c>
      <c r="H192">
        <f t="shared" si="31"/>
        <v>4.0999980000000005E-2</v>
      </c>
      <c r="I192">
        <v>57.767299999999999</v>
      </c>
      <c r="J192">
        <v>62.610059999999997</v>
      </c>
      <c r="K192">
        <v>58.647799999999997</v>
      </c>
      <c r="L192" s="14">
        <f t="shared" si="27"/>
        <v>34.372830719999996</v>
      </c>
      <c r="M192">
        <f t="shared" si="32"/>
        <v>2.8644025599999994</v>
      </c>
      <c r="N192">
        <v>40.220129999999997</v>
      </c>
      <c r="O192">
        <v>6324</v>
      </c>
      <c r="P192">
        <f t="shared" si="33"/>
        <v>632.4</v>
      </c>
      <c r="Q192" s="14">
        <f t="shared" si="28"/>
        <v>25.435210211999998</v>
      </c>
      <c r="R192" s="14">
        <f t="shared" si="29"/>
        <v>36.33601458857143</v>
      </c>
      <c r="S192">
        <f t="shared" si="34"/>
        <v>2.1196008509999995</v>
      </c>
    </row>
    <row r="193" spans="1:19">
      <c r="A193" s="1">
        <v>43124.663194444445</v>
      </c>
      <c r="B193">
        <v>5.2453000000000003</v>
      </c>
      <c r="C193" s="14">
        <f t="shared" si="30"/>
        <v>5245.3</v>
      </c>
      <c r="D193">
        <v>0.46100600000000003</v>
      </c>
      <c r="E193">
        <v>0.52452799999999999</v>
      </c>
      <c r="F193">
        <v>1.0644659999999999</v>
      </c>
      <c r="G193" s="14">
        <f t="shared" si="26"/>
        <v>0.49199999999999994</v>
      </c>
      <c r="H193">
        <f t="shared" si="31"/>
        <v>4.0999999999999995E-2</v>
      </c>
      <c r="I193">
        <v>51.635219999999997</v>
      </c>
      <c r="J193">
        <v>53.805030000000002</v>
      </c>
      <c r="K193">
        <v>53.99371</v>
      </c>
      <c r="L193" s="14">
        <f t="shared" si="27"/>
        <v>30.611320319999997</v>
      </c>
      <c r="M193">
        <f t="shared" si="32"/>
        <v>2.5509433599999998</v>
      </c>
      <c r="N193">
        <v>39.402520000000003</v>
      </c>
      <c r="O193">
        <v>6343</v>
      </c>
      <c r="P193">
        <f t="shared" si="33"/>
        <v>634.29999999999995</v>
      </c>
      <c r="Q193" s="14">
        <f t="shared" si="28"/>
        <v>24.993018436</v>
      </c>
      <c r="R193" s="14">
        <f t="shared" si="29"/>
        <v>35.704312051428573</v>
      </c>
      <c r="S193">
        <f t="shared" si="34"/>
        <v>2.0827515363333333</v>
      </c>
    </row>
    <row r="194" spans="1:19">
      <c r="A194" s="1">
        <v>43124.666666666664</v>
      </c>
      <c r="B194">
        <v>5.3171010000000001</v>
      </c>
      <c r="C194" s="14">
        <f t="shared" si="30"/>
        <v>5317.1009999999997</v>
      </c>
      <c r="D194">
        <v>0.42924499999999999</v>
      </c>
      <c r="E194">
        <v>0.52452799999999999</v>
      </c>
      <c r="F194">
        <v>0.96918199999999999</v>
      </c>
      <c r="G194" s="14">
        <f t="shared" si="26"/>
        <v>0.46150919999999995</v>
      </c>
      <c r="H194">
        <f t="shared" si="31"/>
        <v>3.8459099999999996E-2</v>
      </c>
      <c r="I194">
        <v>58.333329999999997</v>
      </c>
      <c r="J194">
        <v>60.786160000000002</v>
      </c>
      <c r="K194">
        <v>58.616349999999997</v>
      </c>
      <c r="L194" s="14">
        <f t="shared" si="27"/>
        <v>34.125281280000003</v>
      </c>
      <c r="M194">
        <f t="shared" si="32"/>
        <v>2.8437734400000001</v>
      </c>
      <c r="N194">
        <v>39.96855</v>
      </c>
      <c r="O194">
        <v>6309</v>
      </c>
      <c r="P194">
        <f t="shared" si="33"/>
        <v>630.9</v>
      </c>
      <c r="Q194" s="14">
        <f t="shared" si="28"/>
        <v>25.216158194999998</v>
      </c>
      <c r="R194" s="14">
        <f t="shared" si="29"/>
        <v>36.023083135714288</v>
      </c>
      <c r="S194">
        <f t="shared" si="34"/>
        <v>2.1013465162499996</v>
      </c>
    </row>
    <row r="195" spans="1:19">
      <c r="A195" s="1">
        <v>43124.670138888891</v>
      </c>
      <c r="B195">
        <v>5.3890079999999996</v>
      </c>
      <c r="C195" s="14">
        <f t="shared" si="30"/>
        <v>5389.0079999999998</v>
      </c>
      <c r="D195">
        <v>0.42924499999999999</v>
      </c>
      <c r="E195">
        <v>0.49276700000000001</v>
      </c>
      <c r="F195">
        <v>1.0009429999999999</v>
      </c>
      <c r="G195" s="14">
        <f t="shared" ref="G195:G258" si="35">(((IF(D195&gt;=0,D195,0)+IF(E195&gt;=0,E195,0)+IF(F195&gt;=0,F195,0))*240)/1000)</f>
        <v>0.46150919999999995</v>
      </c>
      <c r="H195">
        <f t="shared" si="31"/>
        <v>3.8459099999999996E-2</v>
      </c>
      <c r="I195">
        <v>57.01258</v>
      </c>
      <c r="J195">
        <v>60.220129999999997</v>
      </c>
      <c r="K195">
        <v>56.28931</v>
      </c>
      <c r="L195" s="14">
        <f t="shared" ref="L195:L258" si="36">((IF(I195&gt;=0,I195,0)+IF(J195&gt;=0,J195,0)+IF(K195&gt;=0,K195,0))*240*0.8)/1000</f>
        <v>33.316227839999996</v>
      </c>
      <c r="M195">
        <f t="shared" si="32"/>
        <v>2.7763523199999995</v>
      </c>
      <c r="N195">
        <v>38.99371</v>
      </c>
      <c r="O195">
        <v>6281</v>
      </c>
      <c r="P195">
        <f t="shared" si="33"/>
        <v>628.1</v>
      </c>
      <c r="Q195" s="14">
        <f t="shared" ref="Q195:Q258" si="37">(IF(P195&gt;=0,P195,0)*IF(N195&gt;=0,N195,0))/1000</f>
        <v>24.491949251000001</v>
      </c>
      <c r="R195" s="14">
        <f t="shared" ref="R195:R258" si="38">ABS(Q195/0.7)</f>
        <v>34.988498930000006</v>
      </c>
      <c r="S195">
        <f t="shared" si="34"/>
        <v>2.0409957709166666</v>
      </c>
    </row>
    <row r="196" spans="1:19">
      <c r="A196" s="1">
        <v>43124.673611111109</v>
      </c>
      <c r="B196">
        <v>5.4602050000000002</v>
      </c>
      <c r="C196" s="14">
        <f t="shared" ref="C196:C259" si="39">((B196-$B$2)*1000)</f>
        <v>5460.2049999999999</v>
      </c>
      <c r="D196">
        <v>0.42924499999999999</v>
      </c>
      <c r="E196">
        <v>0.49276700000000001</v>
      </c>
      <c r="F196">
        <v>1.0327040000000001</v>
      </c>
      <c r="G196" s="14">
        <f t="shared" si="35"/>
        <v>0.46913184000000002</v>
      </c>
      <c r="H196">
        <f t="shared" si="31"/>
        <v>3.9094320000000002E-2</v>
      </c>
      <c r="I196">
        <v>51.069180000000003</v>
      </c>
      <c r="J196">
        <v>55.314459999999997</v>
      </c>
      <c r="K196">
        <v>52.075470000000003</v>
      </c>
      <c r="L196" s="14">
        <f t="shared" si="36"/>
        <v>30.424149120000006</v>
      </c>
      <c r="M196">
        <f t="shared" si="32"/>
        <v>2.5353457600000002</v>
      </c>
      <c r="N196">
        <v>34.96855</v>
      </c>
      <c r="O196">
        <v>6293</v>
      </c>
      <c r="P196">
        <f t="shared" si="33"/>
        <v>629.29999999999995</v>
      </c>
      <c r="Q196" s="14">
        <f t="shared" si="37"/>
        <v>22.005708514999998</v>
      </c>
      <c r="R196" s="14">
        <f t="shared" si="38"/>
        <v>31.436726449999998</v>
      </c>
      <c r="S196">
        <f t="shared" si="34"/>
        <v>1.8338090429166665</v>
      </c>
    </row>
    <row r="197" spans="1:19">
      <c r="A197" s="1">
        <v>43124.677083333336</v>
      </c>
      <c r="B197">
        <v>5.5314030000000001</v>
      </c>
      <c r="C197" s="14">
        <f t="shared" si="39"/>
        <v>5531.4030000000002</v>
      </c>
      <c r="D197">
        <v>0.42924499999999999</v>
      </c>
      <c r="E197">
        <v>0.49276700000000001</v>
      </c>
      <c r="F197">
        <v>1.0009429999999999</v>
      </c>
      <c r="G197" s="14">
        <f t="shared" si="35"/>
        <v>0.46150919999999995</v>
      </c>
      <c r="H197">
        <f t="shared" si="31"/>
        <v>3.8459099999999996E-2</v>
      </c>
      <c r="I197">
        <v>63.616349999999997</v>
      </c>
      <c r="J197">
        <v>61.729559999999999</v>
      </c>
      <c r="K197">
        <v>61.949680000000001</v>
      </c>
      <c r="L197" s="14">
        <f t="shared" si="36"/>
        <v>35.960753279999999</v>
      </c>
      <c r="M197">
        <f t="shared" si="32"/>
        <v>2.9967294399999997</v>
      </c>
      <c r="N197">
        <v>42.861640000000001</v>
      </c>
      <c r="O197">
        <v>6265</v>
      </c>
      <c r="P197">
        <f t="shared" si="33"/>
        <v>626.5</v>
      </c>
      <c r="Q197" s="14">
        <f t="shared" si="37"/>
        <v>26.852817460000001</v>
      </c>
      <c r="R197" s="14">
        <f t="shared" si="38"/>
        <v>38.361167800000004</v>
      </c>
      <c r="S197">
        <f t="shared" si="34"/>
        <v>2.2377347883333334</v>
      </c>
    </row>
    <row r="198" spans="1:19">
      <c r="A198" s="1">
        <v>43124.680555555555</v>
      </c>
      <c r="B198">
        <v>5.6027979999999999</v>
      </c>
      <c r="C198" s="14">
        <f t="shared" si="39"/>
        <v>5602.7979999999998</v>
      </c>
      <c r="D198">
        <v>0.397484</v>
      </c>
      <c r="E198">
        <v>0.49276700000000001</v>
      </c>
      <c r="F198">
        <v>0.96918199999999999</v>
      </c>
      <c r="G198" s="14">
        <f t="shared" si="35"/>
        <v>0.44626392000000004</v>
      </c>
      <c r="H198">
        <f t="shared" si="31"/>
        <v>3.7188659999999998E-2</v>
      </c>
      <c r="I198">
        <v>49.96855</v>
      </c>
      <c r="J198">
        <v>50.849060000000001</v>
      </c>
      <c r="K198">
        <v>50.880499999999998</v>
      </c>
      <c r="L198" s="14">
        <f t="shared" si="36"/>
        <v>29.126037119999999</v>
      </c>
      <c r="M198">
        <f t="shared" si="32"/>
        <v>2.42716976</v>
      </c>
      <c r="N198">
        <v>34.119500000000002</v>
      </c>
      <c r="O198">
        <v>6247</v>
      </c>
      <c r="P198">
        <f t="shared" si="33"/>
        <v>624.70000000000005</v>
      </c>
      <c r="Q198" s="14">
        <f t="shared" si="37"/>
        <v>21.314451650000002</v>
      </c>
      <c r="R198" s="14">
        <f t="shared" si="38"/>
        <v>30.449216642857149</v>
      </c>
      <c r="S198">
        <f t="shared" si="34"/>
        <v>1.7762043041666669</v>
      </c>
    </row>
    <row r="199" spans="1:19">
      <c r="A199" s="1">
        <v>43124.684027777781</v>
      </c>
      <c r="B199">
        <v>5.6737900000000003</v>
      </c>
      <c r="C199" s="14">
        <f t="shared" si="39"/>
        <v>5673.79</v>
      </c>
      <c r="D199">
        <v>0.397484</v>
      </c>
      <c r="E199">
        <v>0.49276700000000001</v>
      </c>
      <c r="F199">
        <v>0.93742099999999995</v>
      </c>
      <c r="G199" s="14">
        <f t="shared" si="35"/>
        <v>0.43864128000000002</v>
      </c>
      <c r="H199">
        <f t="shared" si="31"/>
        <v>3.655344E-2</v>
      </c>
      <c r="I199">
        <v>60.408810000000003</v>
      </c>
      <c r="J199">
        <v>60.471699999999998</v>
      </c>
      <c r="K199">
        <v>61.477989999999998</v>
      </c>
      <c r="L199" s="14">
        <f t="shared" si="36"/>
        <v>35.012832000000003</v>
      </c>
      <c r="M199">
        <f t="shared" si="32"/>
        <v>2.9177360000000001</v>
      </c>
      <c r="N199">
        <v>42.484279999999998</v>
      </c>
      <c r="O199">
        <v>6060</v>
      </c>
      <c r="P199">
        <f t="shared" si="33"/>
        <v>606</v>
      </c>
      <c r="Q199" s="14">
        <f t="shared" si="37"/>
        <v>25.74547368</v>
      </c>
      <c r="R199" s="14">
        <f t="shared" si="38"/>
        <v>36.779248114285714</v>
      </c>
      <c r="S199">
        <f t="shared" si="34"/>
        <v>2.1454561399999998</v>
      </c>
    </row>
    <row r="200" spans="1:19">
      <c r="A200" s="1">
        <v>43124.6875</v>
      </c>
      <c r="B200">
        <v>5.7450869999999998</v>
      </c>
      <c r="C200" s="14">
        <f t="shared" si="39"/>
        <v>5745.0869999999995</v>
      </c>
      <c r="D200">
        <v>3.001887</v>
      </c>
      <c r="E200">
        <v>3.4783019999999998</v>
      </c>
      <c r="F200">
        <v>4.0182390000000003</v>
      </c>
      <c r="G200" s="14">
        <f t="shared" si="35"/>
        <v>2.5196227200000001</v>
      </c>
      <c r="H200">
        <f t="shared" si="31"/>
        <v>0.20996856</v>
      </c>
      <c r="I200">
        <v>61.446539999999999</v>
      </c>
      <c r="J200">
        <v>59.685540000000003</v>
      </c>
      <c r="K200">
        <v>60.503140000000002</v>
      </c>
      <c r="L200" s="14">
        <f t="shared" si="36"/>
        <v>34.873962239999997</v>
      </c>
      <c r="M200">
        <f t="shared" si="32"/>
        <v>2.9061635199999998</v>
      </c>
      <c r="N200">
        <v>41.823900000000002</v>
      </c>
      <c r="O200">
        <v>5997</v>
      </c>
      <c r="P200">
        <f t="shared" si="33"/>
        <v>599.70000000000005</v>
      </c>
      <c r="Q200" s="14">
        <f t="shared" si="37"/>
        <v>25.081792830000001</v>
      </c>
      <c r="R200" s="14">
        <f t="shared" si="38"/>
        <v>35.831132614285721</v>
      </c>
      <c r="S200">
        <f t="shared" si="34"/>
        <v>2.0901494024999998</v>
      </c>
    </row>
    <row r="201" spans="1:19">
      <c r="A201" s="1">
        <v>43124.690972222219</v>
      </c>
      <c r="B201">
        <v>5.8168949999999997</v>
      </c>
      <c r="C201" s="14">
        <f t="shared" si="39"/>
        <v>5816.8949999999995</v>
      </c>
      <c r="D201">
        <v>10.783329999999999</v>
      </c>
      <c r="E201">
        <v>10.59277</v>
      </c>
      <c r="F201">
        <v>11.069179999999999</v>
      </c>
      <c r="G201" s="14">
        <f t="shared" si="35"/>
        <v>7.7868671999999988</v>
      </c>
      <c r="H201">
        <f t="shared" si="31"/>
        <v>0.64890559999999986</v>
      </c>
      <c r="I201">
        <v>60.566040000000001</v>
      </c>
      <c r="J201">
        <v>64.119500000000002</v>
      </c>
      <c r="K201">
        <v>62.32705</v>
      </c>
      <c r="L201" s="14">
        <f t="shared" si="36"/>
        <v>35.906417279999999</v>
      </c>
      <c r="M201">
        <f t="shared" si="32"/>
        <v>2.9922014399999997</v>
      </c>
      <c r="N201">
        <v>41.823900000000002</v>
      </c>
      <c r="O201">
        <v>6116</v>
      </c>
      <c r="P201">
        <f t="shared" si="33"/>
        <v>611.6</v>
      </c>
      <c r="Q201" s="14">
        <f t="shared" si="37"/>
        <v>25.579497240000002</v>
      </c>
      <c r="R201" s="14">
        <f t="shared" si="38"/>
        <v>36.542138914285722</v>
      </c>
      <c r="S201">
        <f t="shared" si="34"/>
        <v>2.1316247700000002</v>
      </c>
    </row>
    <row r="202" spans="1:19">
      <c r="A202" s="1">
        <v>43124.694444444445</v>
      </c>
      <c r="B202">
        <v>5.888496</v>
      </c>
      <c r="C202" s="14">
        <f t="shared" si="39"/>
        <v>5888.4960000000001</v>
      </c>
      <c r="D202">
        <v>11.1327</v>
      </c>
      <c r="E202">
        <v>10.68805</v>
      </c>
      <c r="F202">
        <v>11.10094</v>
      </c>
      <c r="G202" s="14">
        <f t="shared" si="35"/>
        <v>7.9012055999999991</v>
      </c>
      <c r="H202">
        <f t="shared" si="31"/>
        <v>0.65843379999999985</v>
      </c>
      <c r="I202">
        <v>56.28931</v>
      </c>
      <c r="J202">
        <v>57.421379999999999</v>
      </c>
      <c r="K202">
        <v>57.955970000000001</v>
      </c>
      <c r="L202" s="14">
        <f t="shared" si="36"/>
        <v>32.959998720000002</v>
      </c>
      <c r="M202">
        <f t="shared" si="32"/>
        <v>2.74666656</v>
      </c>
      <c r="N202">
        <v>38.238990000000001</v>
      </c>
      <c r="O202">
        <v>5855</v>
      </c>
      <c r="P202">
        <f t="shared" si="33"/>
        <v>585.5</v>
      </c>
      <c r="Q202" s="14">
        <f t="shared" si="37"/>
        <v>22.388928645</v>
      </c>
      <c r="R202" s="14">
        <f t="shared" si="38"/>
        <v>31.984183778571431</v>
      </c>
      <c r="S202">
        <f t="shared" si="34"/>
        <v>1.8657440537499999</v>
      </c>
    </row>
    <row r="203" spans="1:19">
      <c r="A203" s="1">
        <v>43124.697916666664</v>
      </c>
      <c r="B203">
        <v>5.959892</v>
      </c>
      <c r="C203" s="14">
        <f t="shared" si="39"/>
        <v>5959.8919999999998</v>
      </c>
      <c r="D203">
        <v>20.152830000000002</v>
      </c>
      <c r="E203">
        <v>22.916039999999999</v>
      </c>
      <c r="F203">
        <v>22.852519999999998</v>
      </c>
      <c r="G203" s="14">
        <f t="shared" si="35"/>
        <v>15.821133600000001</v>
      </c>
      <c r="H203">
        <f t="shared" si="31"/>
        <v>1.3184278</v>
      </c>
      <c r="I203">
        <v>62.610059999999997</v>
      </c>
      <c r="J203">
        <v>61.28931</v>
      </c>
      <c r="K203">
        <v>59.559750000000001</v>
      </c>
      <c r="L203" s="14">
        <f t="shared" si="36"/>
        <v>35.224151040000002</v>
      </c>
      <c r="M203">
        <f t="shared" si="32"/>
        <v>2.9353459200000001</v>
      </c>
      <c r="N203">
        <v>36.352200000000003</v>
      </c>
      <c r="O203">
        <v>5792</v>
      </c>
      <c r="P203">
        <f t="shared" si="33"/>
        <v>579.20000000000005</v>
      </c>
      <c r="Q203" s="14">
        <f t="shared" si="37"/>
        <v>21.055194240000006</v>
      </c>
      <c r="R203" s="14">
        <f t="shared" si="38"/>
        <v>30.078848914285725</v>
      </c>
      <c r="S203">
        <f t="shared" si="34"/>
        <v>1.7545995200000004</v>
      </c>
    </row>
    <row r="204" spans="1:19">
      <c r="A204" s="1">
        <v>43124.701388888891</v>
      </c>
      <c r="B204">
        <v>6.030983</v>
      </c>
      <c r="C204" s="14">
        <f t="shared" si="39"/>
        <v>6030.9830000000002</v>
      </c>
      <c r="D204">
        <v>16.05566</v>
      </c>
      <c r="E204">
        <v>18.215409999999999</v>
      </c>
      <c r="F204">
        <v>20.025790000000001</v>
      </c>
      <c r="G204" s="14">
        <f t="shared" si="35"/>
        <v>13.031246399999999</v>
      </c>
      <c r="H204">
        <f t="shared" si="31"/>
        <v>1.0859371999999998</v>
      </c>
      <c r="I204">
        <v>59.685540000000003</v>
      </c>
      <c r="J204">
        <v>58.113210000000002</v>
      </c>
      <c r="K204">
        <v>56.886789999999998</v>
      </c>
      <c r="L204" s="14">
        <f t="shared" si="36"/>
        <v>33.539623680000005</v>
      </c>
      <c r="M204">
        <f t="shared" si="32"/>
        <v>2.7949686400000004</v>
      </c>
      <c r="N204">
        <v>33.553460000000001</v>
      </c>
      <c r="O204">
        <v>5799</v>
      </c>
      <c r="P204">
        <f t="shared" si="33"/>
        <v>579.9</v>
      </c>
      <c r="Q204" s="14">
        <f t="shared" si="37"/>
        <v>19.457651454000001</v>
      </c>
      <c r="R204" s="14">
        <f t="shared" si="38"/>
        <v>27.796644934285716</v>
      </c>
      <c r="S204">
        <f t="shared" si="34"/>
        <v>1.6214709544999999</v>
      </c>
    </row>
    <row r="205" spans="1:19">
      <c r="A205" s="1">
        <v>43124.704861111109</v>
      </c>
      <c r="B205">
        <v>6.1021799999999997</v>
      </c>
      <c r="C205" s="14">
        <f t="shared" si="39"/>
        <v>6102.1799999999994</v>
      </c>
      <c r="D205">
        <v>20.978619999999999</v>
      </c>
      <c r="E205">
        <v>24.631129999999999</v>
      </c>
      <c r="F205">
        <v>24.25</v>
      </c>
      <c r="G205" s="14">
        <f t="shared" si="35"/>
        <v>16.766339999999996</v>
      </c>
      <c r="H205">
        <f t="shared" si="31"/>
        <v>1.3971949999999995</v>
      </c>
      <c r="I205">
        <v>60.911949999999997</v>
      </c>
      <c r="J205">
        <v>61.949680000000001</v>
      </c>
      <c r="K205">
        <v>60.69182</v>
      </c>
      <c r="L205" s="14">
        <f t="shared" si="36"/>
        <v>35.242262400000001</v>
      </c>
      <c r="M205">
        <f t="shared" si="32"/>
        <v>2.9368552000000001</v>
      </c>
      <c r="N205">
        <v>31.132079999999998</v>
      </c>
      <c r="O205">
        <v>5753</v>
      </c>
      <c r="P205">
        <f t="shared" si="33"/>
        <v>575.29999999999995</v>
      </c>
      <c r="Q205" s="14">
        <f t="shared" si="37"/>
        <v>17.910285623999997</v>
      </c>
      <c r="R205" s="14">
        <f t="shared" si="38"/>
        <v>25.586122319999998</v>
      </c>
      <c r="S205">
        <f t="shared" si="34"/>
        <v>1.4925238019999996</v>
      </c>
    </row>
    <row r="206" spans="1:19">
      <c r="A206" s="1">
        <v>43124.708333333336</v>
      </c>
      <c r="B206">
        <v>6.1745989999999997</v>
      </c>
      <c r="C206" s="14">
        <f t="shared" si="39"/>
        <v>6174.5990000000002</v>
      </c>
      <c r="D206">
        <v>22.153770000000002</v>
      </c>
      <c r="E206">
        <v>25.10755</v>
      </c>
      <c r="F206">
        <v>27.45786</v>
      </c>
      <c r="G206" s="14">
        <f t="shared" si="35"/>
        <v>17.932603199999999</v>
      </c>
      <c r="H206">
        <f t="shared" si="31"/>
        <v>1.4943835999999999</v>
      </c>
      <c r="I206">
        <v>58.490569999999998</v>
      </c>
      <c r="J206">
        <v>58.459119999999999</v>
      </c>
      <c r="K206">
        <v>58.99371</v>
      </c>
      <c r="L206" s="14">
        <f t="shared" si="36"/>
        <v>33.781132800000002</v>
      </c>
      <c r="M206">
        <f t="shared" si="32"/>
        <v>2.8150944</v>
      </c>
      <c r="N206">
        <v>28.36478</v>
      </c>
      <c r="O206">
        <v>5709</v>
      </c>
      <c r="P206">
        <f t="shared" si="33"/>
        <v>570.9</v>
      </c>
      <c r="Q206" s="14">
        <f t="shared" si="37"/>
        <v>16.193452902000001</v>
      </c>
      <c r="R206" s="14">
        <f t="shared" si="38"/>
        <v>23.133504145714287</v>
      </c>
      <c r="S206">
        <f t="shared" si="34"/>
        <v>1.3494544085</v>
      </c>
    </row>
    <row r="207" spans="1:19">
      <c r="A207" s="1">
        <v>43124.711805555555</v>
      </c>
      <c r="B207">
        <v>6.2472149999999997</v>
      </c>
      <c r="C207" s="14">
        <f t="shared" si="39"/>
        <v>6247.2150000000001</v>
      </c>
      <c r="D207">
        <v>33.270130000000002</v>
      </c>
      <c r="E207">
        <v>35.620440000000002</v>
      </c>
      <c r="F207">
        <v>36.414470000000001</v>
      </c>
      <c r="G207" s="14">
        <f t="shared" si="35"/>
        <v>25.273209599999998</v>
      </c>
      <c r="H207">
        <f t="shared" si="31"/>
        <v>2.1061007999999997</v>
      </c>
      <c r="I207">
        <v>60.786160000000002</v>
      </c>
      <c r="J207">
        <v>64.276730000000001</v>
      </c>
      <c r="K207">
        <v>65.597480000000004</v>
      </c>
      <c r="L207" s="14">
        <f t="shared" si="36"/>
        <v>36.606791040000005</v>
      </c>
      <c r="M207">
        <f t="shared" si="32"/>
        <v>3.0505659200000004</v>
      </c>
      <c r="N207">
        <v>26.100629999999999</v>
      </c>
      <c r="O207">
        <v>5691</v>
      </c>
      <c r="P207">
        <f t="shared" si="33"/>
        <v>569.1</v>
      </c>
      <c r="Q207" s="14">
        <f t="shared" si="37"/>
        <v>14.853868533</v>
      </c>
      <c r="R207" s="14">
        <f t="shared" si="38"/>
        <v>21.219812190000003</v>
      </c>
      <c r="S207">
        <f t="shared" si="34"/>
        <v>1.2378223777499999</v>
      </c>
    </row>
    <row r="208" spans="1:19">
      <c r="A208" s="1">
        <v>43124.715277777781</v>
      </c>
      <c r="B208">
        <v>6.319725</v>
      </c>
      <c r="C208" s="14">
        <f t="shared" si="39"/>
        <v>6319.7250000000004</v>
      </c>
      <c r="D208">
        <v>37.589619999999996</v>
      </c>
      <c r="E208">
        <v>40.988050000000001</v>
      </c>
      <c r="F208">
        <v>42.44905</v>
      </c>
      <c r="G208" s="14">
        <f t="shared" si="35"/>
        <v>29.046412799999999</v>
      </c>
      <c r="H208">
        <f t="shared" si="31"/>
        <v>2.4205343999999998</v>
      </c>
      <c r="I208">
        <v>61.792450000000002</v>
      </c>
      <c r="J208">
        <v>62.7044</v>
      </c>
      <c r="K208">
        <v>63.333329999999997</v>
      </c>
      <c r="L208" s="14">
        <f t="shared" si="36"/>
        <v>36.063394559999999</v>
      </c>
      <c r="M208">
        <f t="shared" si="32"/>
        <v>3.0052828799999998</v>
      </c>
      <c r="N208">
        <v>23.270440000000001</v>
      </c>
      <c r="O208">
        <v>5644</v>
      </c>
      <c r="P208">
        <f t="shared" si="33"/>
        <v>564.4</v>
      </c>
      <c r="Q208" s="14">
        <f t="shared" si="37"/>
        <v>13.133836336</v>
      </c>
      <c r="R208" s="14">
        <f t="shared" si="38"/>
        <v>18.762623337142859</v>
      </c>
      <c r="S208">
        <f t="shared" si="34"/>
        <v>1.0944863613333333</v>
      </c>
    </row>
    <row r="209" spans="1:19">
      <c r="A209" s="1">
        <v>43124.71875</v>
      </c>
      <c r="B209">
        <v>6.3918379999999999</v>
      </c>
      <c r="C209" s="14">
        <f t="shared" si="39"/>
        <v>6391.8379999999997</v>
      </c>
      <c r="D209">
        <v>41.051569999999998</v>
      </c>
      <c r="E209">
        <v>41.051569999999998</v>
      </c>
      <c r="F209">
        <v>43.274839999999998</v>
      </c>
      <c r="G209" s="14">
        <f t="shared" si="35"/>
        <v>30.090715199999998</v>
      </c>
      <c r="H209">
        <f t="shared" si="31"/>
        <v>2.5075595999999996</v>
      </c>
      <c r="I209">
        <v>60.408810000000003</v>
      </c>
      <c r="J209">
        <v>62.98742</v>
      </c>
      <c r="K209">
        <v>62.106920000000002</v>
      </c>
      <c r="L209" s="14">
        <f t="shared" si="36"/>
        <v>35.616604799999998</v>
      </c>
      <c r="M209">
        <f t="shared" si="32"/>
        <v>2.9680503999999996</v>
      </c>
      <c r="N209">
        <v>20.220130000000001</v>
      </c>
      <c r="O209">
        <v>5681</v>
      </c>
      <c r="P209">
        <f t="shared" si="33"/>
        <v>568.1</v>
      </c>
      <c r="Q209" s="14">
        <f t="shared" si="37"/>
        <v>11.487055853000001</v>
      </c>
      <c r="R209" s="14">
        <f t="shared" si="38"/>
        <v>16.410079790000001</v>
      </c>
      <c r="S209">
        <f t="shared" si="34"/>
        <v>0.95725465441666668</v>
      </c>
    </row>
    <row r="210" spans="1:19">
      <c r="A210" s="1">
        <v>43124.722233796296</v>
      </c>
      <c r="B210">
        <v>6.4637450000000003</v>
      </c>
      <c r="C210" s="14">
        <f t="shared" si="39"/>
        <v>6463.7449999999999</v>
      </c>
      <c r="D210">
        <v>37.748429999999999</v>
      </c>
      <c r="E210">
        <v>38.44717</v>
      </c>
      <c r="F210">
        <v>41.59151</v>
      </c>
      <c r="G210" s="14">
        <f t="shared" si="35"/>
        <v>28.268906399999999</v>
      </c>
      <c r="H210">
        <f t="shared" si="31"/>
        <v>2.3557421999999999</v>
      </c>
      <c r="I210">
        <v>56.729559999999999</v>
      </c>
      <c r="J210">
        <v>58.39622</v>
      </c>
      <c r="K210">
        <v>59.433959999999999</v>
      </c>
      <c r="L210" s="14">
        <f t="shared" si="36"/>
        <v>33.515470079999993</v>
      </c>
      <c r="M210">
        <f t="shared" si="32"/>
        <v>2.7929558399999994</v>
      </c>
      <c r="N210">
        <v>17.452829999999999</v>
      </c>
      <c r="O210">
        <v>5639</v>
      </c>
      <c r="P210">
        <f t="shared" si="33"/>
        <v>563.9</v>
      </c>
      <c r="Q210" s="14">
        <f t="shared" si="37"/>
        <v>9.8416508369999995</v>
      </c>
      <c r="R210" s="14">
        <f t="shared" si="38"/>
        <v>14.059501195714287</v>
      </c>
      <c r="S210">
        <f t="shared" si="34"/>
        <v>0.82013756974999996</v>
      </c>
    </row>
    <row r="211" spans="1:19">
      <c r="A211" s="1">
        <v>43124.725694444445</v>
      </c>
      <c r="B211">
        <v>6.5357510000000003</v>
      </c>
      <c r="C211" s="14">
        <f t="shared" si="39"/>
        <v>6535.7510000000002</v>
      </c>
      <c r="D211">
        <v>45.08522</v>
      </c>
      <c r="E211">
        <v>44.86289</v>
      </c>
      <c r="F211">
        <v>47.689619999999998</v>
      </c>
      <c r="G211" s="14">
        <f t="shared" si="35"/>
        <v>33.0330552</v>
      </c>
      <c r="H211">
        <f t="shared" si="31"/>
        <v>2.7527545999999998</v>
      </c>
      <c r="I211">
        <v>61.163519999999998</v>
      </c>
      <c r="J211">
        <v>61.194969999999998</v>
      </c>
      <c r="K211">
        <v>63.867919999999998</v>
      </c>
      <c r="L211" s="14">
        <f t="shared" si="36"/>
        <v>35.755470719999998</v>
      </c>
      <c r="M211">
        <f t="shared" si="32"/>
        <v>2.9796225599999997</v>
      </c>
      <c r="N211">
        <v>15.84906</v>
      </c>
      <c r="O211">
        <v>5631</v>
      </c>
      <c r="P211">
        <f t="shared" si="33"/>
        <v>563.1</v>
      </c>
      <c r="Q211" s="14">
        <f t="shared" si="37"/>
        <v>8.9246056860000014</v>
      </c>
      <c r="R211" s="14">
        <f t="shared" si="38"/>
        <v>12.749436694285716</v>
      </c>
      <c r="S211">
        <f t="shared" si="34"/>
        <v>0.74371714050000004</v>
      </c>
    </row>
    <row r="212" spans="1:19">
      <c r="A212" s="1">
        <v>43124.729166666664</v>
      </c>
      <c r="B212">
        <v>6.6078640000000002</v>
      </c>
      <c r="C212" s="14">
        <f t="shared" si="39"/>
        <v>6607.8640000000005</v>
      </c>
      <c r="D212">
        <v>44.481760000000001</v>
      </c>
      <c r="E212">
        <v>46.800319999999999</v>
      </c>
      <c r="F212">
        <v>50.262259999999998</v>
      </c>
      <c r="G212" s="14">
        <f t="shared" si="35"/>
        <v>33.9706416</v>
      </c>
      <c r="H212">
        <f t="shared" si="31"/>
        <v>2.8308868</v>
      </c>
      <c r="I212">
        <v>60.471699999999998</v>
      </c>
      <c r="J212">
        <v>58.962269999999997</v>
      </c>
      <c r="K212">
        <v>61.00629</v>
      </c>
      <c r="L212" s="14">
        <f t="shared" si="36"/>
        <v>34.644529920000004</v>
      </c>
      <c r="M212">
        <f t="shared" si="32"/>
        <v>2.8870441600000003</v>
      </c>
      <c r="N212">
        <v>13.081759999999999</v>
      </c>
      <c r="O212">
        <v>5589</v>
      </c>
      <c r="P212">
        <f t="shared" si="33"/>
        <v>558.9</v>
      </c>
      <c r="Q212" s="14">
        <f t="shared" si="37"/>
        <v>7.311395664</v>
      </c>
      <c r="R212" s="14">
        <f t="shared" si="38"/>
        <v>10.44485094857143</v>
      </c>
      <c r="S212">
        <f t="shared" si="34"/>
        <v>0.60928297199999992</v>
      </c>
    </row>
    <row r="213" spans="1:19">
      <c r="A213" s="1">
        <v>43124.732638888891</v>
      </c>
      <c r="B213">
        <v>6.6801760000000003</v>
      </c>
      <c r="C213" s="14">
        <f t="shared" si="39"/>
        <v>6680.1760000000004</v>
      </c>
      <c r="D213">
        <v>41.750309999999999</v>
      </c>
      <c r="E213">
        <v>46.832079999999998</v>
      </c>
      <c r="F213">
        <v>46.292140000000003</v>
      </c>
      <c r="G213" s="14">
        <f t="shared" si="35"/>
        <v>32.369887200000001</v>
      </c>
      <c r="H213">
        <f t="shared" si="31"/>
        <v>2.6974906000000001</v>
      </c>
      <c r="I213">
        <v>56.572330000000001</v>
      </c>
      <c r="J213">
        <v>58.364780000000003</v>
      </c>
      <c r="K213">
        <v>58.584910000000001</v>
      </c>
      <c r="L213" s="14">
        <f t="shared" si="36"/>
        <v>33.316227839999996</v>
      </c>
      <c r="M213">
        <f t="shared" si="32"/>
        <v>2.7763523199999995</v>
      </c>
      <c r="N213">
        <v>11.13208</v>
      </c>
      <c r="O213">
        <v>5589</v>
      </c>
      <c r="P213">
        <f t="shared" si="33"/>
        <v>558.9</v>
      </c>
      <c r="Q213" s="14">
        <f t="shared" si="37"/>
        <v>6.221719512</v>
      </c>
      <c r="R213" s="14">
        <f t="shared" si="38"/>
        <v>8.8881707314285716</v>
      </c>
      <c r="S213">
        <f t="shared" si="34"/>
        <v>0.518476626</v>
      </c>
    </row>
    <row r="214" spans="1:19">
      <c r="A214" s="1">
        <v>43124.736111111109</v>
      </c>
      <c r="B214">
        <v>6.7534029999999996</v>
      </c>
      <c r="C214" s="14">
        <f t="shared" si="39"/>
        <v>6753.4029999999993</v>
      </c>
      <c r="D214">
        <v>44.037109999999998</v>
      </c>
      <c r="E214">
        <v>49.531759999999998</v>
      </c>
      <c r="F214">
        <v>51.818550000000002</v>
      </c>
      <c r="G214" s="14">
        <f t="shared" si="35"/>
        <v>34.892980800000004</v>
      </c>
      <c r="H214">
        <f t="shared" si="31"/>
        <v>2.9077484</v>
      </c>
      <c r="I214">
        <v>60.628929999999997</v>
      </c>
      <c r="J214">
        <v>60.220129999999997</v>
      </c>
      <c r="K214">
        <v>60.188679999999998</v>
      </c>
      <c r="L214" s="14">
        <f t="shared" si="36"/>
        <v>34.759246080000004</v>
      </c>
      <c r="M214">
        <f t="shared" si="32"/>
        <v>2.89660384</v>
      </c>
      <c r="N214">
        <v>10.15723</v>
      </c>
      <c r="O214">
        <v>5568</v>
      </c>
      <c r="P214">
        <f t="shared" si="33"/>
        <v>556.79999999999995</v>
      </c>
      <c r="Q214" s="14">
        <f t="shared" si="37"/>
        <v>5.655545663999999</v>
      </c>
      <c r="R214" s="14">
        <f t="shared" si="38"/>
        <v>8.0793509485714274</v>
      </c>
      <c r="S214">
        <f t="shared" si="34"/>
        <v>0.47129547199999988</v>
      </c>
    </row>
    <row r="215" spans="1:19">
      <c r="A215" s="1">
        <v>43124.739583333336</v>
      </c>
      <c r="B215">
        <v>6.8261180000000001</v>
      </c>
      <c r="C215" s="14">
        <f t="shared" si="39"/>
        <v>6826.1180000000004</v>
      </c>
      <c r="D215">
        <v>48.547170000000001</v>
      </c>
      <c r="E215">
        <v>52.390250000000002</v>
      </c>
      <c r="F215">
        <v>54.391190000000002</v>
      </c>
      <c r="G215" s="14">
        <f t="shared" si="35"/>
        <v>37.278866399999998</v>
      </c>
      <c r="H215">
        <f t="shared" si="31"/>
        <v>3.1065721999999996</v>
      </c>
      <c r="I215">
        <v>62.484279999999998</v>
      </c>
      <c r="J215">
        <v>64.559749999999994</v>
      </c>
      <c r="K215">
        <v>63.647799999999997</v>
      </c>
      <c r="L215" s="14">
        <f t="shared" si="36"/>
        <v>36.612831360000001</v>
      </c>
      <c r="M215">
        <f t="shared" si="32"/>
        <v>3.0510692800000001</v>
      </c>
      <c r="N215">
        <v>10.28302</v>
      </c>
      <c r="O215">
        <v>5586</v>
      </c>
      <c r="P215">
        <f t="shared" si="33"/>
        <v>558.6</v>
      </c>
      <c r="Q215" s="14">
        <f t="shared" si="37"/>
        <v>5.744094972000001</v>
      </c>
      <c r="R215" s="14">
        <f t="shared" si="38"/>
        <v>8.2058499600000019</v>
      </c>
      <c r="S215">
        <f t="shared" si="34"/>
        <v>0.47867458100000004</v>
      </c>
    </row>
    <row r="216" spans="1:19">
      <c r="A216" s="1">
        <v>43124.743055555555</v>
      </c>
      <c r="B216">
        <v>6.8986359999999998</v>
      </c>
      <c r="C216" s="14">
        <f t="shared" si="39"/>
        <v>6898.6359999999995</v>
      </c>
      <c r="D216">
        <v>50.357550000000003</v>
      </c>
      <c r="E216">
        <v>50.833959999999998</v>
      </c>
      <c r="F216">
        <v>54.994660000000003</v>
      </c>
      <c r="G216" s="14">
        <f t="shared" si="35"/>
        <v>37.4846808</v>
      </c>
      <c r="H216">
        <f t="shared" si="31"/>
        <v>3.1237233999999998</v>
      </c>
      <c r="I216">
        <v>59.874209999999998</v>
      </c>
      <c r="J216">
        <v>61.383650000000003</v>
      </c>
      <c r="K216">
        <v>62.075470000000003</v>
      </c>
      <c r="L216" s="14">
        <f t="shared" si="36"/>
        <v>35.19999936</v>
      </c>
      <c r="M216">
        <f t="shared" si="32"/>
        <v>2.9333332799999998</v>
      </c>
      <c r="N216">
        <v>8.8993710000000004</v>
      </c>
      <c r="O216">
        <v>5557</v>
      </c>
      <c r="P216">
        <f t="shared" si="33"/>
        <v>555.70000000000005</v>
      </c>
      <c r="Q216" s="14">
        <f t="shared" si="37"/>
        <v>4.9453804647000004</v>
      </c>
      <c r="R216" s="14">
        <f t="shared" si="38"/>
        <v>7.0648292352857149</v>
      </c>
      <c r="S216">
        <f t="shared" si="34"/>
        <v>0.41211503872499999</v>
      </c>
    </row>
    <row r="217" spans="1:19">
      <c r="A217" s="1">
        <v>43124.746527777781</v>
      </c>
      <c r="B217">
        <v>6.9704360000000003</v>
      </c>
      <c r="C217" s="14">
        <f t="shared" si="39"/>
        <v>6970.4360000000006</v>
      </c>
      <c r="D217">
        <v>48.864780000000003</v>
      </c>
      <c r="E217">
        <v>48.801259999999999</v>
      </c>
      <c r="F217">
        <v>54.70881</v>
      </c>
      <c r="G217" s="14">
        <f t="shared" si="35"/>
        <v>36.569963999999999</v>
      </c>
      <c r="H217">
        <f t="shared" si="31"/>
        <v>3.0474969999999999</v>
      </c>
      <c r="I217">
        <v>56.949680000000001</v>
      </c>
      <c r="J217">
        <v>59.811320000000002</v>
      </c>
      <c r="K217">
        <v>56.98113</v>
      </c>
      <c r="L217" s="14">
        <f t="shared" si="36"/>
        <v>33.358488960000003</v>
      </c>
      <c r="M217">
        <f t="shared" si="32"/>
        <v>2.7798740799999999</v>
      </c>
      <c r="N217">
        <v>7.1698110000000002</v>
      </c>
      <c r="O217">
        <v>5554</v>
      </c>
      <c r="P217">
        <f t="shared" si="33"/>
        <v>555.4</v>
      </c>
      <c r="Q217" s="14">
        <f t="shared" si="37"/>
        <v>3.9821130293999998</v>
      </c>
      <c r="R217" s="14">
        <f t="shared" si="38"/>
        <v>5.688732899142857</v>
      </c>
      <c r="S217">
        <f t="shared" si="34"/>
        <v>0.33184275244999994</v>
      </c>
    </row>
    <row r="218" spans="1:19">
      <c r="A218" s="1">
        <v>43124.75</v>
      </c>
      <c r="B218">
        <v>7.0422440000000002</v>
      </c>
      <c r="C218" s="14">
        <f t="shared" si="39"/>
        <v>7042.2440000000006</v>
      </c>
      <c r="D218">
        <v>51.342140000000001</v>
      </c>
      <c r="E218">
        <v>54.264150000000001</v>
      </c>
      <c r="F218">
        <v>57.821379999999998</v>
      </c>
      <c r="G218" s="14">
        <f t="shared" si="35"/>
        <v>39.222640800000001</v>
      </c>
      <c r="H218">
        <f t="shared" si="31"/>
        <v>3.2685534000000001</v>
      </c>
      <c r="I218">
        <v>62.452829999999999</v>
      </c>
      <c r="J218">
        <v>63.962269999999997</v>
      </c>
      <c r="K218">
        <v>62.578620000000001</v>
      </c>
      <c r="L218" s="14">
        <f t="shared" si="36"/>
        <v>36.286794240000006</v>
      </c>
      <c r="M218">
        <f t="shared" si="32"/>
        <v>3.0238995200000005</v>
      </c>
      <c r="N218">
        <v>7.8616349999999997</v>
      </c>
      <c r="O218">
        <v>5589</v>
      </c>
      <c r="P218">
        <f t="shared" si="33"/>
        <v>558.9</v>
      </c>
      <c r="Q218" s="14">
        <f t="shared" si="37"/>
        <v>4.3938678014999999</v>
      </c>
      <c r="R218" s="14">
        <f t="shared" si="38"/>
        <v>6.2769540021428574</v>
      </c>
      <c r="S218">
        <f t="shared" si="34"/>
        <v>0.36615565012499995</v>
      </c>
    </row>
    <row r="219" spans="1:19">
      <c r="A219" s="1">
        <v>43124.753472222219</v>
      </c>
      <c r="B219">
        <v>7.114052</v>
      </c>
      <c r="C219" s="14">
        <f t="shared" si="39"/>
        <v>7114.0519999999997</v>
      </c>
      <c r="D219">
        <v>50.99277</v>
      </c>
      <c r="E219">
        <v>54.327669999999998</v>
      </c>
      <c r="F219">
        <v>55.91572</v>
      </c>
      <c r="G219" s="14">
        <f t="shared" si="35"/>
        <v>38.696678399999996</v>
      </c>
      <c r="H219">
        <f t="shared" si="31"/>
        <v>3.2247231999999997</v>
      </c>
      <c r="I219">
        <v>62.735849999999999</v>
      </c>
      <c r="J219">
        <v>61.257860000000001</v>
      </c>
      <c r="K219">
        <v>62.169809999999998</v>
      </c>
      <c r="L219" s="14">
        <f t="shared" si="36"/>
        <v>35.743395840000005</v>
      </c>
      <c r="M219">
        <f t="shared" si="32"/>
        <v>2.9786163200000004</v>
      </c>
      <c r="N219">
        <v>7.295598</v>
      </c>
      <c r="O219">
        <v>5578</v>
      </c>
      <c r="P219">
        <f t="shared" si="33"/>
        <v>557.79999999999995</v>
      </c>
      <c r="Q219" s="14">
        <f t="shared" si="37"/>
        <v>4.0694845643999997</v>
      </c>
      <c r="R219" s="14">
        <f t="shared" si="38"/>
        <v>5.8135493777142857</v>
      </c>
      <c r="S219">
        <f t="shared" si="34"/>
        <v>0.33912371369999994</v>
      </c>
    </row>
    <row r="220" spans="1:19">
      <c r="A220" s="1">
        <v>43124.756944444445</v>
      </c>
      <c r="B220">
        <v>7.1859510000000002</v>
      </c>
      <c r="C220" s="14">
        <f t="shared" si="39"/>
        <v>7185.951</v>
      </c>
      <c r="D220">
        <v>49.214149999999997</v>
      </c>
      <c r="E220">
        <v>50.452829999999999</v>
      </c>
      <c r="F220">
        <v>54.200629999999997</v>
      </c>
      <c r="G220" s="14">
        <f t="shared" si="35"/>
        <v>36.9282264</v>
      </c>
      <c r="H220">
        <f t="shared" si="31"/>
        <v>3.0773522</v>
      </c>
      <c r="I220">
        <v>55.566040000000001</v>
      </c>
      <c r="J220">
        <v>58.176099999999998</v>
      </c>
      <c r="K220">
        <v>58.67924</v>
      </c>
      <c r="L220" s="14">
        <f t="shared" si="36"/>
        <v>33.104904960000006</v>
      </c>
      <c r="M220">
        <f t="shared" si="32"/>
        <v>2.7587420800000002</v>
      </c>
      <c r="N220">
        <v>3.8364780000000001</v>
      </c>
      <c r="O220">
        <v>5534</v>
      </c>
      <c r="P220">
        <f t="shared" si="33"/>
        <v>553.4</v>
      </c>
      <c r="Q220" s="14">
        <f t="shared" si="37"/>
        <v>2.1231069251999997</v>
      </c>
      <c r="R220" s="14">
        <f t="shared" si="38"/>
        <v>3.0330098931428568</v>
      </c>
      <c r="S220">
        <f t="shared" si="34"/>
        <v>0.17692557709999995</v>
      </c>
    </row>
    <row r="221" spans="1:19">
      <c r="A221" s="1">
        <v>43124.760416666664</v>
      </c>
      <c r="B221">
        <v>7.2574540000000001</v>
      </c>
      <c r="C221" s="14">
        <f t="shared" si="39"/>
        <v>7257.4539999999997</v>
      </c>
      <c r="D221">
        <v>51.183329999999998</v>
      </c>
      <c r="E221">
        <v>55.788679999999999</v>
      </c>
      <c r="F221">
        <v>58.583649999999999</v>
      </c>
      <c r="G221" s="14">
        <f t="shared" si="35"/>
        <v>39.7333584</v>
      </c>
      <c r="H221">
        <f t="shared" ref="H221:H284" si="40">(G221*(5/60))</f>
        <v>3.3111131999999999</v>
      </c>
      <c r="I221">
        <v>60.408810000000003</v>
      </c>
      <c r="J221">
        <v>61.477989999999998</v>
      </c>
      <c r="K221">
        <v>59.71698</v>
      </c>
      <c r="L221" s="14">
        <f t="shared" si="36"/>
        <v>34.867925760000006</v>
      </c>
      <c r="M221">
        <f t="shared" ref="M221:M284" si="41">L221*(5/60)</f>
        <v>2.9056604800000003</v>
      </c>
      <c r="N221">
        <v>3.1446540000000001</v>
      </c>
      <c r="O221">
        <v>5511</v>
      </c>
      <c r="P221">
        <f t="shared" ref="P221:P284" si="42">O221/10</f>
        <v>551.1</v>
      </c>
      <c r="Q221" s="14">
        <f t="shared" si="37"/>
        <v>1.7330188194000002</v>
      </c>
      <c r="R221" s="14">
        <f t="shared" si="38"/>
        <v>2.4757411705714292</v>
      </c>
      <c r="S221">
        <f t="shared" si="34"/>
        <v>0.14441823495</v>
      </c>
    </row>
    <row r="222" spans="1:19">
      <c r="A222" s="1">
        <v>43124.76390046296</v>
      </c>
      <c r="B222">
        <v>7.3290559999999996</v>
      </c>
      <c r="C222" s="14">
        <f t="shared" si="39"/>
        <v>7329.0559999999996</v>
      </c>
      <c r="D222">
        <v>54.70881</v>
      </c>
      <c r="E222">
        <v>56.106290000000001</v>
      </c>
      <c r="F222">
        <v>57.789619999999999</v>
      </c>
      <c r="G222" s="14">
        <f t="shared" si="35"/>
        <v>40.465132799999999</v>
      </c>
      <c r="H222">
        <f t="shared" si="40"/>
        <v>3.3720943999999999</v>
      </c>
      <c r="I222">
        <v>59.937109999999997</v>
      </c>
      <c r="J222">
        <v>60.597479999999997</v>
      </c>
      <c r="K222">
        <v>59.119500000000002</v>
      </c>
      <c r="L222" s="14">
        <f t="shared" si="36"/>
        <v>34.493585279999998</v>
      </c>
      <c r="M222">
        <f t="shared" si="41"/>
        <v>2.8744654399999998</v>
      </c>
      <c r="N222">
        <v>2.4213840000000002</v>
      </c>
      <c r="O222">
        <v>5517</v>
      </c>
      <c r="P222">
        <f t="shared" si="42"/>
        <v>551.70000000000005</v>
      </c>
      <c r="Q222" s="14">
        <f t="shared" si="37"/>
        <v>1.3358775528000004</v>
      </c>
      <c r="R222" s="14">
        <f t="shared" si="38"/>
        <v>1.9083965040000008</v>
      </c>
      <c r="S222">
        <f t="shared" si="34"/>
        <v>0.11132312940000003</v>
      </c>
    </row>
    <row r="223" spans="1:19">
      <c r="A223" s="1">
        <v>43124.767361111109</v>
      </c>
      <c r="B223">
        <v>7.400658</v>
      </c>
      <c r="C223" s="14">
        <f t="shared" si="39"/>
        <v>7400.6580000000004</v>
      </c>
      <c r="D223">
        <v>54.613520000000001</v>
      </c>
      <c r="E223">
        <v>56.392139999999998</v>
      </c>
      <c r="F223">
        <v>59.250630000000001</v>
      </c>
      <c r="G223" s="14">
        <f t="shared" si="35"/>
        <v>40.861509600000005</v>
      </c>
      <c r="H223">
        <f t="shared" si="40"/>
        <v>3.4051258000000004</v>
      </c>
      <c r="I223">
        <v>58.30189</v>
      </c>
      <c r="J223">
        <v>59.71698</v>
      </c>
      <c r="K223">
        <v>62.264150000000001</v>
      </c>
      <c r="L223" s="14">
        <f t="shared" si="36"/>
        <v>34.61433984</v>
      </c>
      <c r="M223">
        <f t="shared" si="41"/>
        <v>2.8845283199999998</v>
      </c>
      <c r="N223">
        <v>1.7924530000000001</v>
      </c>
      <c r="O223">
        <v>5517</v>
      </c>
      <c r="P223">
        <f t="shared" si="42"/>
        <v>551.70000000000005</v>
      </c>
      <c r="Q223" s="14">
        <f t="shared" si="37"/>
        <v>0.98889632010000017</v>
      </c>
      <c r="R223" s="14">
        <f t="shared" si="38"/>
        <v>1.4127090287142861</v>
      </c>
      <c r="S223">
        <f t="shared" si="34"/>
        <v>8.240802667500001E-2</v>
      </c>
    </row>
    <row r="224" spans="1:19">
      <c r="A224" s="1">
        <v>43124.770833333336</v>
      </c>
      <c r="B224">
        <v>7.4733729999999996</v>
      </c>
      <c r="C224" s="14">
        <f t="shared" si="39"/>
        <v>7473.3729999999996</v>
      </c>
      <c r="D224">
        <v>54.295909999999999</v>
      </c>
      <c r="E224">
        <v>56.963839999999998</v>
      </c>
      <c r="F224">
        <v>59.536479999999997</v>
      </c>
      <c r="G224" s="14">
        <f t="shared" si="35"/>
        <v>40.991095199999997</v>
      </c>
      <c r="H224">
        <f t="shared" si="40"/>
        <v>3.4159245999999994</v>
      </c>
      <c r="I224">
        <v>60.817610000000002</v>
      </c>
      <c r="J224">
        <v>61.037730000000003</v>
      </c>
      <c r="K224">
        <v>59.402520000000003</v>
      </c>
      <c r="L224" s="14">
        <f t="shared" si="36"/>
        <v>34.801509120000006</v>
      </c>
      <c r="M224">
        <f t="shared" si="41"/>
        <v>2.9001257600000003</v>
      </c>
      <c r="N224">
        <v>1.383648</v>
      </c>
      <c r="O224">
        <v>5526</v>
      </c>
      <c r="P224">
        <f t="shared" si="42"/>
        <v>552.6</v>
      </c>
      <c r="Q224" s="14">
        <f t="shared" si="37"/>
        <v>0.76460388480000008</v>
      </c>
      <c r="R224" s="14">
        <f t="shared" si="38"/>
        <v>1.0922912640000002</v>
      </c>
      <c r="S224">
        <f t="shared" ref="S224:S287" si="43">Q224*(5/60)</f>
        <v>6.3716990400000006E-2</v>
      </c>
    </row>
    <row r="225" spans="1:19">
      <c r="A225" s="1">
        <v>43124.774305555555</v>
      </c>
      <c r="B225">
        <v>7.5462949999999998</v>
      </c>
      <c r="C225" s="14">
        <f t="shared" si="39"/>
        <v>7546.2950000000001</v>
      </c>
      <c r="D225">
        <v>57.662579999999998</v>
      </c>
      <c r="E225">
        <v>58.011949999999999</v>
      </c>
      <c r="F225">
        <v>61.98207</v>
      </c>
      <c r="G225" s="14">
        <f t="shared" si="35"/>
        <v>42.637584000000004</v>
      </c>
      <c r="H225">
        <f t="shared" si="40"/>
        <v>3.5531320000000002</v>
      </c>
      <c r="I225">
        <v>62.264150000000001</v>
      </c>
      <c r="J225">
        <v>61.69811</v>
      </c>
      <c r="K225">
        <v>65.597480000000004</v>
      </c>
      <c r="L225" s="14">
        <f t="shared" si="36"/>
        <v>36.395470080000003</v>
      </c>
      <c r="M225">
        <f t="shared" si="41"/>
        <v>3.0329558400000001</v>
      </c>
      <c r="N225">
        <v>0.81760999999999995</v>
      </c>
      <c r="O225">
        <v>5485</v>
      </c>
      <c r="P225">
        <f t="shared" si="42"/>
        <v>548.5</v>
      </c>
      <c r="Q225" s="14">
        <f t="shared" si="37"/>
        <v>0.44845908499999998</v>
      </c>
      <c r="R225" s="14">
        <f t="shared" si="38"/>
        <v>0.64065583571428575</v>
      </c>
      <c r="S225">
        <f t="shared" si="43"/>
        <v>3.7371590416666663E-2</v>
      </c>
    </row>
    <row r="226" spans="1:19">
      <c r="A226" s="1">
        <v>43124.777789351851</v>
      </c>
      <c r="B226">
        <v>7.6187129999999996</v>
      </c>
      <c r="C226" s="14">
        <f t="shared" si="39"/>
        <v>7618.7129999999997</v>
      </c>
      <c r="D226">
        <v>52.517299999999999</v>
      </c>
      <c r="E226">
        <v>53.533650000000002</v>
      </c>
      <c r="F226">
        <v>55.21698</v>
      </c>
      <c r="G226" s="14">
        <f t="shared" si="35"/>
        <v>38.704303200000005</v>
      </c>
      <c r="H226">
        <f t="shared" si="40"/>
        <v>3.2253586000000003</v>
      </c>
      <c r="I226">
        <v>56.415089999999999</v>
      </c>
      <c r="J226">
        <v>59.685540000000003</v>
      </c>
      <c r="K226">
        <v>60.628929999999997</v>
      </c>
      <c r="L226" s="14">
        <f t="shared" si="36"/>
        <v>33.932075520000005</v>
      </c>
      <c r="M226">
        <f t="shared" si="41"/>
        <v>2.8276729600000001</v>
      </c>
      <c r="N226">
        <v>0.25157200000000002</v>
      </c>
      <c r="O226">
        <v>5509</v>
      </c>
      <c r="P226">
        <f t="shared" si="42"/>
        <v>550.9</v>
      </c>
      <c r="Q226" s="14">
        <f t="shared" si="37"/>
        <v>0.13859101480000002</v>
      </c>
      <c r="R226" s="14">
        <f t="shared" si="38"/>
        <v>0.19798716400000005</v>
      </c>
      <c r="S226">
        <f t="shared" si="43"/>
        <v>1.1549251233333335E-2</v>
      </c>
    </row>
    <row r="227" spans="1:19">
      <c r="A227" s="1">
        <v>43124.78125</v>
      </c>
      <c r="B227">
        <v>7.6916349999999998</v>
      </c>
      <c r="C227" s="14">
        <f t="shared" si="39"/>
        <v>7691.6350000000002</v>
      </c>
      <c r="D227">
        <v>52.866660000000003</v>
      </c>
      <c r="E227">
        <v>51.596229999999998</v>
      </c>
      <c r="F227">
        <v>54.359430000000003</v>
      </c>
      <c r="G227" s="14">
        <f t="shared" si="35"/>
        <v>38.117356799999996</v>
      </c>
      <c r="H227">
        <f t="shared" si="40"/>
        <v>3.1764463999999997</v>
      </c>
      <c r="I227">
        <v>52.924529999999997</v>
      </c>
      <c r="J227">
        <v>55.754719999999999</v>
      </c>
      <c r="K227">
        <v>54.433959999999999</v>
      </c>
      <c r="L227" s="14">
        <f t="shared" si="36"/>
        <v>31.317736319999998</v>
      </c>
      <c r="M227">
        <f t="shared" si="41"/>
        <v>2.6098113599999997</v>
      </c>
      <c r="N227">
        <v>-0.12578600000000001</v>
      </c>
      <c r="O227">
        <v>5577</v>
      </c>
      <c r="P227">
        <f t="shared" si="42"/>
        <v>557.70000000000005</v>
      </c>
      <c r="Q227" s="14">
        <f t="shared" si="37"/>
        <v>0</v>
      </c>
      <c r="R227" s="14">
        <f t="shared" si="38"/>
        <v>0</v>
      </c>
      <c r="S227">
        <f t="shared" si="43"/>
        <v>0</v>
      </c>
    </row>
    <row r="228" spans="1:19">
      <c r="A228" s="1">
        <v>43124.784722222219</v>
      </c>
      <c r="B228">
        <v>7.7644580000000003</v>
      </c>
      <c r="C228" s="14">
        <f t="shared" si="39"/>
        <v>7764.4580000000005</v>
      </c>
      <c r="D228">
        <v>58.075470000000003</v>
      </c>
      <c r="E228">
        <v>58.964779999999998</v>
      </c>
      <c r="F228">
        <v>61.69623</v>
      </c>
      <c r="G228" s="14">
        <f t="shared" si="35"/>
        <v>42.896755200000001</v>
      </c>
      <c r="H228">
        <f t="shared" si="40"/>
        <v>3.5747296</v>
      </c>
      <c r="I228">
        <v>61.572330000000001</v>
      </c>
      <c r="J228">
        <v>62.075470000000003</v>
      </c>
      <c r="K228">
        <v>63.238990000000001</v>
      </c>
      <c r="L228" s="14">
        <f t="shared" si="36"/>
        <v>35.882263680000001</v>
      </c>
      <c r="M228">
        <f t="shared" si="41"/>
        <v>2.99018864</v>
      </c>
      <c r="N228">
        <v>-6.2893000000000004E-2</v>
      </c>
      <c r="O228">
        <v>5556</v>
      </c>
      <c r="P228">
        <f t="shared" si="42"/>
        <v>555.6</v>
      </c>
      <c r="Q228" s="14">
        <f t="shared" si="37"/>
        <v>0</v>
      </c>
      <c r="R228" s="14">
        <f t="shared" si="38"/>
        <v>0</v>
      </c>
      <c r="S228">
        <f t="shared" si="43"/>
        <v>0</v>
      </c>
    </row>
    <row r="229" spans="1:19">
      <c r="A229" s="1">
        <v>43124.788194444445</v>
      </c>
      <c r="B229">
        <v>7.8365629999999999</v>
      </c>
      <c r="C229" s="14">
        <f t="shared" si="39"/>
        <v>7836.5630000000001</v>
      </c>
      <c r="D229">
        <v>56.392139999999998</v>
      </c>
      <c r="E229">
        <v>58.901260000000001</v>
      </c>
      <c r="F229">
        <v>60.933959999999999</v>
      </c>
      <c r="G229" s="14">
        <f t="shared" si="35"/>
        <v>42.294566399999994</v>
      </c>
      <c r="H229">
        <f t="shared" si="40"/>
        <v>3.5245471999999993</v>
      </c>
      <c r="I229">
        <v>63.176099999999998</v>
      </c>
      <c r="J229">
        <v>61.855350000000001</v>
      </c>
      <c r="K229">
        <v>61.729559999999999</v>
      </c>
      <c r="L229" s="14">
        <f t="shared" si="36"/>
        <v>35.858113919999994</v>
      </c>
      <c r="M229">
        <f t="shared" si="41"/>
        <v>2.9881761599999992</v>
      </c>
      <c r="N229">
        <v>-9.4339999999999993E-2</v>
      </c>
      <c r="O229">
        <v>5513</v>
      </c>
      <c r="P229">
        <f t="shared" si="42"/>
        <v>551.29999999999995</v>
      </c>
      <c r="Q229" s="14">
        <f t="shared" si="37"/>
        <v>0</v>
      </c>
      <c r="R229" s="14">
        <f t="shared" si="38"/>
        <v>0</v>
      </c>
      <c r="S229">
        <f t="shared" si="43"/>
        <v>0</v>
      </c>
    </row>
    <row r="230" spans="1:19">
      <c r="A230" s="1">
        <v>43124.791666666664</v>
      </c>
      <c r="B230">
        <v>7.908264</v>
      </c>
      <c r="C230" s="14">
        <f t="shared" si="39"/>
        <v>7908.2640000000001</v>
      </c>
      <c r="D230">
        <v>54.42295</v>
      </c>
      <c r="E230">
        <v>54.931130000000003</v>
      </c>
      <c r="F230">
        <v>57.916670000000003</v>
      </c>
      <c r="G230" s="14">
        <f t="shared" si="35"/>
        <v>40.144980000000004</v>
      </c>
      <c r="H230">
        <f t="shared" si="40"/>
        <v>3.345415</v>
      </c>
      <c r="I230">
        <v>57.264150000000001</v>
      </c>
      <c r="J230">
        <v>58.742139999999999</v>
      </c>
      <c r="K230">
        <v>56.918239999999997</v>
      </c>
      <c r="L230" s="14">
        <f t="shared" si="36"/>
        <v>33.20150976</v>
      </c>
      <c r="M230">
        <f t="shared" si="41"/>
        <v>2.7667924799999999</v>
      </c>
      <c r="N230">
        <v>-9.4339999999999993E-2</v>
      </c>
      <c r="O230">
        <v>5514</v>
      </c>
      <c r="P230">
        <f t="shared" si="42"/>
        <v>551.4</v>
      </c>
      <c r="Q230" s="14">
        <f t="shared" si="37"/>
        <v>0</v>
      </c>
      <c r="R230" s="14">
        <f t="shared" si="38"/>
        <v>0</v>
      </c>
      <c r="S230">
        <f t="shared" si="43"/>
        <v>0</v>
      </c>
    </row>
    <row r="231" spans="1:19">
      <c r="A231" s="1">
        <v>43124.795138888891</v>
      </c>
      <c r="B231">
        <v>7.9803769999999998</v>
      </c>
      <c r="C231" s="14">
        <f t="shared" si="39"/>
        <v>7980.3769999999995</v>
      </c>
      <c r="D231">
        <v>52.42201</v>
      </c>
      <c r="E231">
        <v>55.375790000000002</v>
      </c>
      <c r="F231">
        <v>58.075470000000003</v>
      </c>
      <c r="G231" s="14">
        <f t="shared" si="35"/>
        <v>39.809584799999996</v>
      </c>
      <c r="H231">
        <f t="shared" si="40"/>
        <v>3.3174653999999997</v>
      </c>
      <c r="I231">
        <v>56.226410000000001</v>
      </c>
      <c r="J231">
        <v>58.930819999999997</v>
      </c>
      <c r="K231">
        <v>56.100630000000002</v>
      </c>
      <c r="L231" s="14">
        <f t="shared" si="36"/>
        <v>32.881509119999997</v>
      </c>
      <c r="M231">
        <f t="shared" si="41"/>
        <v>2.7401257599999997</v>
      </c>
      <c r="N231">
        <v>-9.4339999999999993E-2</v>
      </c>
      <c r="O231">
        <v>5519</v>
      </c>
      <c r="P231">
        <f t="shared" si="42"/>
        <v>551.9</v>
      </c>
      <c r="Q231" s="14">
        <f t="shared" si="37"/>
        <v>0</v>
      </c>
      <c r="R231" s="14">
        <f t="shared" si="38"/>
        <v>0</v>
      </c>
      <c r="S231">
        <f t="shared" si="43"/>
        <v>0</v>
      </c>
    </row>
    <row r="232" spans="1:19">
      <c r="A232" s="1">
        <v>43124.798611111109</v>
      </c>
      <c r="B232">
        <v>8.052994</v>
      </c>
      <c r="C232" s="14">
        <f t="shared" si="39"/>
        <v>8052.9939999999997</v>
      </c>
      <c r="D232">
        <v>51.532699999999998</v>
      </c>
      <c r="E232">
        <v>55.312260000000002</v>
      </c>
      <c r="F232">
        <v>54.835850000000001</v>
      </c>
      <c r="G232" s="14">
        <f t="shared" si="35"/>
        <v>38.803394400000002</v>
      </c>
      <c r="H232">
        <f t="shared" si="40"/>
        <v>3.2336162000000002</v>
      </c>
      <c r="I232">
        <v>58.867919999999998</v>
      </c>
      <c r="J232">
        <v>58.238990000000001</v>
      </c>
      <c r="K232">
        <v>57.955970000000001</v>
      </c>
      <c r="L232" s="14">
        <f t="shared" si="36"/>
        <v>33.612072960000006</v>
      </c>
      <c r="M232">
        <f t="shared" si="41"/>
        <v>2.8010060800000005</v>
      </c>
      <c r="N232">
        <v>-0.12578600000000001</v>
      </c>
      <c r="O232">
        <v>5500</v>
      </c>
      <c r="P232">
        <f t="shared" si="42"/>
        <v>550</v>
      </c>
      <c r="Q232" s="14">
        <f t="shared" si="37"/>
        <v>0</v>
      </c>
      <c r="R232" s="14">
        <f t="shared" si="38"/>
        <v>0</v>
      </c>
      <c r="S232">
        <f t="shared" si="43"/>
        <v>0</v>
      </c>
    </row>
    <row r="233" spans="1:19">
      <c r="A233" s="1">
        <v>43124.802083333336</v>
      </c>
      <c r="B233">
        <v>8.1261220000000005</v>
      </c>
      <c r="C233" s="14">
        <f t="shared" si="39"/>
        <v>8126.1220000000003</v>
      </c>
      <c r="D233">
        <v>58.583649999999999</v>
      </c>
      <c r="E233">
        <v>58.297800000000002</v>
      </c>
      <c r="F233">
        <v>61.886789999999998</v>
      </c>
      <c r="G233" s="14">
        <f t="shared" si="35"/>
        <v>42.904377599999997</v>
      </c>
      <c r="H233">
        <f t="shared" si="40"/>
        <v>3.5753647999999996</v>
      </c>
      <c r="I233">
        <v>63.867919999999998</v>
      </c>
      <c r="J233">
        <v>62.264150000000001</v>
      </c>
      <c r="K233">
        <v>63.836480000000002</v>
      </c>
      <c r="L233" s="14">
        <f t="shared" si="36"/>
        <v>36.473961600000003</v>
      </c>
      <c r="M233">
        <f t="shared" si="41"/>
        <v>3.0394968000000002</v>
      </c>
      <c r="N233">
        <v>-9.4339999999999993E-2</v>
      </c>
      <c r="O233">
        <v>5496</v>
      </c>
      <c r="P233">
        <f t="shared" si="42"/>
        <v>549.6</v>
      </c>
      <c r="Q233" s="14">
        <f t="shared" si="37"/>
        <v>0</v>
      </c>
      <c r="R233" s="14">
        <f t="shared" si="38"/>
        <v>0</v>
      </c>
      <c r="S233">
        <f t="shared" si="43"/>
        <v>0</v>
      </c>
    </row>
    <row r="234" spans="1:19">
      <c r="A234" s="1">
        <v>43124.805555555555</v>
      </c>
      <c r="B234">
        <v>8.1985320000000002</v>
      </c>
      <c r="C234" s="14">
        <f t="shared" si="39"/>
        <v>8198.5319999999992</v>
      </c>
      <c r="D234">
        <v>54.48648</v>
      </c>
      <c r="E234">
        <v>54.931130000000003</v>
      </c>
      <c r="F234">
        <v>58.55189</v>
      </c>
      <c r="G234" s="14">
        <f t="shared" si="35"/>
        <v>40.312679999999993</v>
      </c>
      <c r="H234">
        <f t="shared" si="40"/>
        <v>3.3593899999999994</v>
      </c>
      <c r="I234">
        <v>58.742139999999999</v>
      </c>
      <c r="J234">
        <v>62.767299999999999</v>
      </c>
      <c r="K234">
        <v>61.855350000000001</v>
      </c>
      <c r="L234" s="14">
        <f t="shared" si="36"/>
        <v>35.206039680000004</v>
      </c>
      <c r="M234">
        <f t="shared" si="41"/>
        <v>2.93383664</v>
      </c>
      <c r="N234">
        <v>-6.2893000000000004E-2</v>
      </c>
      <c r="O234">
        <v>5506</v>
      </c>
      <c r="P234">
        <f t="shared" si="42"/>
        <v>550.6</v>
      </c>
      <c r="Q234" s="14">
        <f t="shared" si="37"/>
        <v>0</v>
      </c>
      <c r="R234" s="14">
        <f t="shared" si="38"/>
        <v>0</v>
      </c>
      <c r="S234">
        <f t="shared" si="43"/>
        <v>0</v>
      </c>
    </row>
    <row r="235" spans="1:19">
      <c r="A235" s="1">
        <v>43124.809027777781</v>
      </c>
      <c r="B235">
        <v>8.2710489999999997</v>
      </c>
      <c r="C235" s="14">
        <f t="shared" si="39"/>
        <v>8271.0489999999991</v>
      </c>
      <c r="D235">
        <v>55.788679999999999</v>
      </c>
      <c r="E235">
        <v>53.088990000000003</v>
      </c>
      <c r="F235">
        <v>57.535530000000001</v>
      </c>
      <c r="G235" s="14">
        <f t="shared" si="35"/>
        <v>39.939167999999995</v>
      </c>
      <c r="H235">
        <f t="shared" si="40"/>
        <v>3.3282639999999994</v>
      </c>
      <c r="I235">
        <v>57.515720000000002</v>
      </c>
      <c r="J235">
        <v>57.515720000000002</v>
      </c>
      <c r="K235">
        <v>59.119500000000002</v>
      </c>
      <c r="L235" s="14">
        <f t="shared" si="36"/>
        <v>33.436980479999995</v>
      </c>
      <c r="M235">
        <f t="shared" si="41"/>
        <v>2.7864150399999996</v>
      </c>
      <c r="N235">
        <v>-9.4339999999999993E-2</v>
      </c>
      <c r="O235">
        <v>5502</v>
      </c>
      <c r="P235">
        <f t="shared" si="42"/>
        <v>550.20000000000005</v>
      </c>
      <c r="Q235" s="14">
        <f t="shared" si="37"/>
        <v>0</v>
      </c>
      <c r="R235" s="14">
        <f t="shared" si="38"/>
        <v>0</v>
      </c>
      <c r="S235">
        <f t="shared" si="43"/>
        <v>0</v>
      </c>
    </row>
    <row r="236" spans="1:19">
      <c r="A236" s="1">
        <v>43124.8125</v>
      </c>
      <c r="B236">
        <v>8.3435670000000002</v>
      </c>
      <c r="C236" s="14">
        <f t="shared" si="39"/>
        <v>8343.5670000000009</v>
      </c>
      <c r="D236">
        <v>57.344970000000004</v>
      </c>
      <c r="E236">
        <v>57.313209999999998</v>
      </c>
      <c r="F236">
        <v>58.71069</v>
      </c>
      <c r="G236" s="14">
        <f t="shared" si="35"/>
        <v>41.608528800000002</v>
      </c>
      <c r="H236">
        <f t="shared" si="40"/>
        <v>3.4673774000000002</v>
      </c>
      <c r="I236">
        <v>61.415089999999999</v>
      </c>
      <c r="J236">
        <v>60.28302</v>
      </c>
      <c r="K236">
        <v>63.67924</v>
      </c>
      <c r="L236" s="14">
        <f t="shared" si="36"/>
        <v>35.592451200000006</v>
      </c>
      <c r="M236">
        <f t="shared" si="41"/>
        <v>2.9660376000000004</v>
      </c>
      <c r="N236">
        <v>-6.2893000000000004E-2</v>
      </c>
      <c r="O236">
        <v>5489</v>
      </c>
      <c r="P236">
        <f t="shared" si="42"/>
        <v>548.9</v>
      </c>
      <c r="Q236" s="14">
        <f t="shared" si="37"/>
        <v>0</v>
      </c>
      <c r="R236" s="14">
        <f t="shared" si="38"/>
        <v>0</v>
      </c>
      <c r="S236">
        <f t="shared" si="43"/>
        <v>0</v>
      </c>
    </row>
    <row r="237" spans="1:19">
      <c r="A237" s="1">
        <v>43124.815972222219</v>
      </c>
      <c r="B237">
        <v>8.4164890000000003</v>
      </c>
      <c r="C237" s="14">
        <f t="shared" si="39"/>
        <v>8416.4889999999996</v>
      </c>
      <c r="D237">
        <v>57.122639999999997</v>
      </c>
      <c r="E237">
        <v>57.217930000000003</v>
      </c>
      <c r="F237">
        <v>60.076419999999999</v>
      </c>
      <c r="G237" s="14">
        <f t="shared" si="35"/>
        <v>41.860077599999997</v>
      </c>
      <c r="H237">
        <f t="shared" si="40"/>
        <v>3.4883397999999994</v>
      </c>
      <c r="I237">
        <v>60.062890000000003</v>
      </c>
      <c r="J237">
        <v>60.062890000000003</v>
      </c>
      <c r="K237">
        <v>59.056600000000003</v>
      </c>
      <c r="L237" s="14">
        <f t="shared" si="36"/>
        <v>34.403016960000002</v>
      </c>
      <c r="M237">
        <f t="shared" si="41"/>
        <v>2.86691808</v>
      </c>
      <c r="N237">
        <v>-9.4339999999999993E-2</v>
      </c>
      <c r="O237">
        <v>5511</v>
      </c>
      <c r="P237">
        <f t="shared" si="42"/>
        <v>551.1</v>
      </c>
      <c r="Q237" s="14">
        <f t="shared" si="37"/>
        <v>0</v>
      </c>
      <c r="R237" s="14">
        <f t="shared" si="38"/>
        <v>0</v>
      </c>
      <c r="S237">
        <f t="shared" si="43"/>
        <v>0</v>
      </c>
    </row>
    <row r="238" spans="1:19">
      <c r="A238" s="1">
        <v>43124.819444444445</v>
      </c>
      <c r="B238">
        <v>8.488899</v>
      </c>
      <c r="C238" s="14">
        <f t="shared" si="39"/>
        <v>8488.8989999999994</v>
      </c>
      <c r="D238">
        <v>53.883020000000002</v>
      </c>
      <c r="E238">
        <v>56.900309999999998</v>
      </c>
      <c r="F238">
        <v>58.329560000000001</v>
      </c>
      <c r="G238" s="14">
        <f t="shared" si="35"/>
        <v>40.587093600000003</v>
      </c>
      <c r="H238">
        <f t="shared" si="40"/>
        <v>3.3822578000000001</v>
      </c>
      <c r="I238">
        <v>61.477989999999998</v>
      </c>
      <c r="J238">
        <v>61.446539999999999</v>
      </c>
      <c r="K238">
        <v>60.566040000000001</v>
      </c>
      <c r="L238" s="14">
        <f t="shared" si="36"/>
        <v>35.230189440000004</v>
      </c>
      <c r="M238">
        <f t="shared" si="41"/>
        <v>2.9358491200000003</v>
      </c>
      <c r="N238">
        <v>-9.4339999999999993E-2</v>
      </c>
      <c r="O238">
        <v>5509</v>
      </c>
      <c r="P238">
        <f t="shared" si="42"/>
        <v>550.9</v>
      </c>
      <c r="Q238" s="14">
        <f t="shared" si="37"/>
        <v>0</v>
      </c>
      <c r="R238" s="14">
        <f t="shared" si="38"/>
        <v>0</v>
      </c>
      <c r="S238">
        <f t="shared" si="43"/>
        <v>0</v>
      </c>
    </row>
    <row r="239" spans="1:19">
      <c r="A239" s="1">
        <v>43124.822916666664</v>
      </c>
      <c r="B239">
        <v>8.5617219999999996</v>
      </c>
      <c r="C239" s="14">
        <f t="shared" si="39"/>
        <v>8561.7219999999998</v>
      </c>
      <c r="D239">
        <v>54.454720000000002</v>
      </c>
      <c r="E239">
        <v>53.692450000000001</v>
      </c>
      <c r="F239">
        <v>58.107230000000001</v>
      </c>
      <c r="G239" s="14">
        <f t="shared" si="35"/>
        <v>39.901056000000004</v>
      </c>
      <c r="H239">
        <f t="shared" si="40"/>
        <v>3.325088</v>
      </c>
      <c r="I239">
        <v>59.559750000000001</v>
      </c>
      <c r="J239">
        <v>63.459119999999999</v>
      </c>
      <c r="K239">
        <v>59.622639999999997</v>
      </c>
      <c r="L239" s="14">
        <f t="shared" si="36"/>
        <v>35.067169919999998</v>
      </c>
      <c r="M239">
        <f t="shared" si="41"/>
        <v>2.9222641599999997</v>
      </c>
      <c r="N239">
        <v>-9.4339999999999993E-2</v>
      </c>
      <c r="O239">
        <v>5512</v>
      </c>
      <c r="P239">
        <f t="shared" si="42"/>
        <v>551.20000000000005</v>
      </c>
      <c r="Q239" s="14">
        <f t="shared" si="37"/>
        <v>0</v>
      </c>
      <c r="R239" s="14">
        <f t="shared" si="38"/>
        <v>0</v>
      </c>
      <c r="S239">
        <f t="shared" si="43"/>
        <v>0</v>
      </c>
    </row>
    <row r="240" spans="1:19">
      <c r="A240" s="1">
        <v>43124.826388888891</v>
      </c>
      <c r="B240">
        <v>8.6347430000000003</v>
      </c>
      <c r="C240" s="14">
        <f t="shared" si="39"/>
        <v>8634.7430000000004</v>
      </c>
      <c r="D240">
        <v>59.345910000000003</v>
      </c>
      <c r="E240">
        <v>57.63082</v>
      </c>
      <c r="F240">
        <v>58.011949999999999</v>
      </c>
      <c r="G240" s="14">
        <f t="shared" si="35"/>
        <v>41.997283199999998</v>
      </c>
      <c r="H240">
        <f t="shared" si="40"/>
        <v>3.4997735999999997</v>
      </c>
      <c r="I240">
        <v>61.383650000000003</v>
      </c>
      <c r="J240">
        <v>64.088049999999996</v>
      </c>
      <c r="K240">
        <v>61.477989999999998</v>
      </c>
      <c r="L240" s="14">
        <f t="shared" si="36"/>
        <v>35.894340480000004</v>
      </c>
      <c r="M240">
        <f t="shared" si="41"/>
        <v>2.99119504</v>
      </c>
      <c r="N240">
        <v>-9.4339999999999993E-2</v>
      </c>
      <c r="O240">
        <v>5524</v>
      </c>
      <c r="P240">
        <f t="shared" si="42"/>
        <v>552.4</v>
      </c>
      <c r="Q240" s="14">
        <f t="shared" si="37"/>
        <v>0</v>
      </c>
      <c r="R240" s="14">
        <f t="shared" si="38"/>
        <v>0</v>
      </c>
      <c r="S240">
        <f t="shared" si="43"/>
        <v>0</v>
      </c>
    </row>
    <row r="241" spans="1:19">
      <c r="A241" s="1">
        <v>43124.829861111109</v>
      </c>
      <c r="B241">
        <v>8.7079699999999995</v>
      </c>
      <c r="C241" s="14">
        <f t="shared" si="39"/>
        <v>8707.9699999999993</v>
      </c>
      <c r="D241">
        <v>58.55189</v>
      </c>
      <c r="E241">
        <v>57.884909999999998</v>
      </c>
      <c r="F241">
        <v>60.457549999999998</v>
      </c>
      <c r="G241" s="14">
        <f t="shared" si="35"/>
        <v>42.454644000000002</v>
      </c>
      <c r="H241">
        <f t="shared" si="40"/>
        <v>3.537887</v>
      </c>
      <c r="I241">
        <v>63.176099999999998</v>
      </c>
      <c r="J241">
        <v>64.402519999999996</v>
      </c>
      <c r="K241">
        <v>64.496859999999998</v>
      </c>
      <c r="L241" s="14">
        <f t="shared" si="36"/>
        <v>36.87849216</v>
      </c>
      <c r="M241">
        <f t="shared" si="41"/>
        <v>3.0732076799999999</v>
      </c>
      <c r="N241">
        <v>-9.4339999999999993E-2</v>
      </c>
      <c r="O241">
        <v>5532</v>
      </c>
      <c r="P241">
        <f t="shared" si="42"/>
        <v>553.20000000000005</v>
      </c>
      <c r="Q241" s="14">
        <f t="shared" si="37"/>
        <v>0</v>
      </c>
      <c r="R241" s="14">
        <f t="shared" si="38"/>
        <v>0</v>
      </c>
      <c r="S241">
        <f t="shared" si="43"/>
        <v>0</v>
      </c>
    </row>
    <row r="242" spans="1:19">
      <c r="A242" s="1">
        <v>43124.833333333336</v>
      </c>
      <c r="B242">
        <v>8.7808910000000004</v>
      </c>
      <c r="C242" s="14">
        <f t="shared" si="39"/>
        <v>8780.8909999999996</v>
      </c>
      <c r="D242">
        <v>52.866660000000003</v>
      </c>
      <c r="E242">
        <v>50.135219999999997</v>
      </c>
      <c r="F242">
        <v>52.739620000000002</v>
      </c>
      <c r="G242" s="14">
        <f t="shared" si="35"/>
        <v>37.377960000000002</v>
      </c>
      <c r="H242">
        <f t="shared" si="40"/>
        <v>3.11483</v>
      </c>
      <c r="I242">
        <v>56.132080000000002</v>
      </c>
      <c r="J242">
        <v>57.232700000000001</v>
      </c>
      <c r="K242">
        <v>59.496859999999998</v>
      </c>
      <c r="L242" s="14">
        <f t="shared" si="36"/>
        <v>33.18943488</v>
      </c>
      <c r="M242">
        <f t="shared" si="41"/>
        <v>2.7657862399999997</v>
      </c>
      <c r="N242">
        <v>-0.12578600000000001</v>
      </c>
      <c r="O242">
        <v>5541</v>
      </c>
      <c r="P242">
        <f t="shared" si="42"/>
        <v>554.1</v>
      </c>
      <c r="Q242" s="14">
        <f t="shared" si="37"/>
        <v>0</v>
      </c>
      <c r="R242" s="14">
        <f t="shared" si="38"/>
        <v>0</v>
      </c>
      <c r="S242">
        <f t="shared" si="43"/>
        <v>0</v>
      </c>
    </row>
    <row r="243" spans="1:19">
      <c r="A243" s="1">
        <v>43124.836805555555</v>
      </c>
      <c r="B243">
        <v>8.8536070000000002</v>
      </c>
      <c r="C243" s="14">
        <f t="shared" si="39"/>
        <v>8853.607</v>
      </c>
      <c r="D243">
        <v>52.834910000000001</v>
      </c>
      <c r="E243">
        <v>52.517299999999999</v>
      </c>
      <c r="F243">
        <v>57.694339999999997</v>
      </c>
      <c r="G243" s="14">
        <f t="shared" si="35"/>
        <v>39.131171999999999</v>
      </c>
      <c r="H243">
        <f t="shared" si="40"/>
        <v>3.2609309999999998</v>
      </c>
      <c r="I243">
        <v>59.150939999999999</v>
      </c>
      <c r="J243">
        <v>58.459119999999999</v>
      </c>
      <c r="K243">
        <v>62.106920000000002</v>
      </c>
      <c r="L243" s="14">
        <f t="shared" si="36"/>
        <v>34.505660159999998</v>
      </c>
      <c r="M243">
        <f t="shared" si="41"/>
        <v>2.8754716799999995</v>
      </c>
      <c r="N243">
        <v>-9.4339999999999993E-2</v>
      </c>
      <c r="O243">
        <v>5535</v>
      </c>
      <c r="P243">
        <f t="shared" si="42"/>
        <v>553.5</v>
      </c>
      <c r="Q243" s="14">
        <f t="shared" si="37"/>
        <v>0</v>
      </c>
      <c r="R243" s="14">
        <f t="shared" si="38"/>
        <v>0</v>
      </c>
      <c r="S243">
        <f t="shared" si="43"/>
        <v>0</v>
      </c>
    </row>
    <row r="244" spans="1:19">
      <c r="A244" s="1">
        <v>43124.840277777781</v>
      </c>
      <c r="B244">
        <v>8.9271390000000004</v>
      </c>
      <c r="C244" s="14">
        <f t="shared" si="39"/>
        <v>8927.139000000001</v>
      </c>
      <c r="D244">
        <v>55.788679999999999</v>
      </c>
      <c r="E244">
        <v>57.154400000000003</v>
      </c>
      <c r="F244">
        <v>60.648110000000003</v>
      </c>
      <c r="G244" s="14">
        <f t="shared" si="35"/>
        <v>41.661885599999998</v>
      </c>
      <c r="H244">
        <f t="shared" si="40"/>
        <v>3.4718237999999997</v>
      </c>
      <c r="I244">
        <v>56.98113</v>
      </c>
      <c r="J244">
        <v>58.207549999999998</v>
      </c>
      <c r="K244">
        <v>60.157229999999998</v>
      </c>
      <c r="L244" s="14">
        <f t="shared" si="36"/>
        <v>33.666414719999999</v>
      </c>
      <c r="M244">
        <f t="shared" si="41"/>
        <v>2.8055345599999999</v>
      </c>
      <c r="N244">
        <v>-9.4339999999999993E-2</v>
      </c>
      <c r="O244">
        <v>5534</v>
      </c>
      <c r="P244">
        <f t="shared" si="42"/>
        <v>553.4</v>
      </c>
      <c r="Q244" s="14">
        <f t="shared" si="37"/>
        <v>0</v>
      </c>
      <c r="R244" s="14">
        <f t="shared" si="38"/>
        <v>0</v>
      </c>
      <c r="S244">
        <f t="shared" si="43"/>
        <v>0</v>
      </c>
    </row>
    <row r="245" spans="1:19">
      <c r="A245" s="1">
        <v>43124.84375</v>
      </c>
      <c r="B245">
        <v>8.999962</v>
      </c>
      <c r="C245" s="14">
        <f t="shared" si="39"/>
        <v>8999.9619999999995</v>
      </c>
      <c r="D245">
        <v>59.47296</v>
      </c>
      <c r="E245">
        <v>59.028300000000002</v>
      </c>
      <c r="F245">
        <v>62.26793</v>
      </c>
      <c r="G245" s="14">
        <f t="shared" si="35"/>
        <v>43.3846056</v>
      </c>
      <c r="H245">
        <f t="shared" si="40"/>
        <v>3.6153838</v>
      </c>
      <c r="I245">
        <v>61.855350000000001</v>
      </c>
      <c r="J245">
        <v>62.232700000000001</v>
      </c>
      <c r="K245">
        <v>61.352200000000003</v>
      </c>
      <c r="L245" s="14">
        <f t="shared" si="36"/>
        <v>35.604528000000009</v>
      </c>
      <c r="M245">
        <f t="shared" si="41"/>
        <v>2.9670440000000005</v>
      </c>
      <c r="N245">
        <v>-6.2893000000000004E-2</v>
      </c>
      <c r="O245">
        <v>5534</v>
      </c>
      <c r="P245">
        <f t="shared" si="42"/>
        <v>553.4</v>
      </c>
      <c r="Q245" s="14">
        <f t="shared" si="37"/>
        <v>0</v>
      </c>
      <c r="R245" s="14">
        <f t="shared" si="38"/>
        <v>0</v>
      </c>
      <c r="S245">
        <f t="shared" si="43"/>
        <v>0</v>
      </c>
    </row>
    <row r="246" spans="1:19">
      <c r="A246" s="1">
        <v>43124.847222222219</v>
      </c>
      <c r="B246">
        <v>9.0730900000000005</v>
      </c>
      <c r="C246" s="14">
        <f t="shared" si="39"/>
        <v>9073.09</v>
      </c>
      <c r="D246">
        <v>56.868549999999999</v>
      </c>
      <c r="E246">
        <v>57.05912</v>
      </c>
      <c r="F246">
        <v>59.727040000000002</v>
      </c>
      <c r="G246" s="14">
        <f t="shared" si="35"/>
        <v>41.67713040000001</v>
      </c>
      <c r="H246">
        <f t="shared" si="40"/>
        <v>3.4730942000000007</v>
      </c>
      <c r="I246">
        <v>59.150939999999999</v>
      </c>
      <c r="J246">
        <v>62.264150000000001</v>
      </c>
      <c r="K246">
        <v>63.962269999999997</v>
      </c>
      <c r="L246" s="14">
        <f t="shared" si="36"/>
        <v>35.592453120000002</v>
      </c>
      <c r="M246">
        <f t="shared" si="41"/>
        <v>2.9660377599999999</v>
      </c>
      <c r="N246">
        <v>-9.4339999999999993E-2</v>
      </c>
      <c r="O246">
        <v>5534</v>
      </c>
      <c r="P246">
        <f t="shared" si="42"/>
        <v>553.4</v>
      </c>
      <c r="Q246" s="14">
        <f t="shared" si="37"/>
        <v>0</v>
      </c>
      <c r="R246" s="14">
        <f t="shared" si="38"/>
        <v>0</v>
      </c>
      <c r="S246">
        <f t="shared" si="43"/>
        <v>0</v>
      </c>
    </row>
    <row r="247" spans="1:19">
      <c r="A247" s="1">
        <v>43124.850694444445</v>
      </c>
      <c r="B247">
        <v>9.1463169999999998</v>
      </c>
      <c r="C247" s="14">
        <f t="shared" si="39"/>
        <v>9146.3169999999991</v>
      </c>
      <c r="D247">
        <v>59.028300000000002</v>
      </c>
      <c r="E247">
        <v>56.074530000000003</v>
      </c>
      <c r="F247">
        <v>58.266039999999997</v>
      </c>
      <c r="G247" s="14">
        <f t="shared" si="35"/>
        <v>41.608528800000002</v>
      </c>
      <c r="H247">
        <f t="shared" si="40"/>
        <v>3.4673774000000002</v>
      </c>
      <c r="I247">
        <v>61.069180000000003</v>
      </c>
      <c r="J247">
        <v>62.32705</v>
      </c>
      <c r="K247">
        <v>63.867919999999998</v>
      </c>
      <c r="L247" s="14">
        <f t="shared" si="36"/>
        <v>35.9547168</v>
      </c>
      <c r="M247">
        <f t="shared" si="41"/>
        <v>2.9962263999999998</v>
      </c>
      <c r="N247">
        <v>-9.4339999999999993E-2</v>
      </c>
      <c r="O247">
        <v>5540</v>
      </c>
      <c r="P247">
        <f t="shared" si="42"/>
        <v>554</v>
      </c>
      <c r="Q247" s="14">
        <f t="shared" si="37"/>
        <v>0</v>
      </c>
      <c r="R247" s="14">
        <f t="shared" si="38"/>
        <v>0</v>
      </c>
      <c r="S247">
        <f t="shared" si="43"/>
        <v>0</v>
      </c>
    </row>
    <row r="248" spans="1:19">
      <c r="A248" s="1">
        <v>43124.854166666664</v>
      </c>
      <c r="B248">
        <v>9.2193369999999994</v>
      </c>
      <c r="C248" s="14">
        <f t="shared" si="39"/>
        <v>9219.3369999999995</v>
      </c>
      <c r="D248">
        <v>56.13805</v>
      </c>
      <c r="E248">
        <v>56.455660000000002</v>
      </c>
      <c r="F248">
        <v>58.615409999999997</v>
      </c>
      <c r="G248" s="14">
        <f t="shared" si="35"/>
        <v>41.090188799999993</v>
      </c>
      <c r="H248">
        <f t="shared" si="40"/>
        <v>3.4241823999999994</v>
      </c>
      <c r="I248">
        <v>60.125790000000002</v>
      </c>
      <c r="J248">
        <v>61.00629</v>
      </c>
      <c r="K248">
        <v>60.723269999999999</v>
      </c>
      <c r="L248" s="14">
        <f t="shared" si="36"/>
        <v>34.916227200000002</v>
      </c>
      <c r="M248">
        <f t="shared" si="41"/>
        <v>2.9096856</v>
      </c>
      <c r="N248">
        <v>-9.4339999999999993E-2</v>
      </c>
      <c r="O248">
        <v>5529</v>
      </c>
      <c r="P248">
        <f t="shared" si="42"/>
        <v>552.9</v>
      </c>
      <c r="Q248" s="14">
        <f t="shared" si="37"/>
        <v>0</v>
      </c>
      <c r="R248" s="14">
        <f t="shared" si="38"/>
        <v>0</v>
      </c>
      <c r="S248">
        <f t="shared" si="43"/>
        <v>0</v>
      </c>
    </row>
    <row r="249" spans="1:19">
      <c r="A249" s="1">
        <v>43124.857638888891</v>
      </c>
      <c r="B249">
        <v>9.2923580000000001</v>
      </c>
      <c r="C249" s="14">
        <f t="shared" si="39"/>
        <v>9292.3580000000002</v>
      </c>
      <c r="D249">
        <v>55.280500000000004</v>
      </c>
      <c r="E249">
        <v>54.105350000000001</v>
      </c>
      <c r="F249">
        <v>56.614460000000001</v>
      </c>
      <c r="G249" s="14">
        <f t="shared" si="35"/>
        <v>39.840074400000006</v>
      </c>
      <c r="H249">
        <f t="shared" si="40"/>
        <v>3.3200062000000004</v>
      </c>
      <c r="I249">
        <v>60.534590000000001</v>
      </c>
      <c r="J249">
        <v>60.503140000000002</v>
      </c>
      <c r="K249">
        <v>60.503140000000002</v>
      </c>
      <c r="L249" s="14">
        <f t="shared" si="36"/>
        <v>34.855847040000008</v>
      </c>
      <c r="M249">
        <f t="shared" si="41"/>
        <v>2.9046539200000003</v>
      </c>
      <c r="N249">
        <v>-6.2893000000000004E-2</v>
      </c>
      <c r="O249">
        <v>5523</v>
      </c>
      <c r="P249">
        <f t="shared" si="42"/>
        <v>552.29999999999995</v>
      </c>
      <c r="Q249" s="14">
        <f t="shared" si="37"/>
        <v>0</v>
      </c>
      <c r="R249" s="14">
        <f t="shared" si="38"/>
        <v>0</v>
      </c>
      <c r="S249">
        <f t="shared" si="43"/>
        <v>0</v>
      </c>
    </row>
    <row r="250" spans="1:19">
      <c r="A250" s="1">
        <v>43124.861111111109</v>
      </c>
      <c r="B250">
        <v>9.3654860000000006</v>
      </c>
      <c r="C250" s="14">
        <f t="shared" si="39"/>
        <v>9365.4860000000008</v>
      </c>
      <c r="D250">
        <v>56.70975</v>
      </c>
      <c r="E250">
        <v>57.05912</v>
      </c>
      <c r="F250">
        <v>59.885849999999998</v>
      </c>
      <c r="G250" s="14">
        <f t="shared" si="35"/>
        <v>41.677132800000003</v>
      </c>
      <c r="H250">
        <f t="shared" si="40"/>
        <v>3.4730943999999999</v>
      </c>
      <c r="I250">
        <v>61.918239999999997</v>
      </c>
      <c r="J250">
        <v>62.610059999999997</v>
      </c>
      <c r="K250">
        <v>59.591189999999997</v>
      </c>
      <c r="L250" s="14">
        <f t="shared" si="36"/>
        <v>35.350942080000003</v>
      </c>
      <c r="M250">
        <f t="shared" si="41"/>
        <v>2.9459118399999999</v>
      </c>
      <c r="N250">
        <v>-9.4339999999999993E-2</v>
      </c>
      <c r="O250">
        <v>5576</v>
      </c>
      <c r="P250">
        <f t="shared" si="42"/>
        <v>557.6</v>
      </c>
      <c r="Q250" s="14">
        <f t="shared" si="37"/>
        <v>0</v>
      </c>
      <c r="R250" s="14">
        <f t="shared" si="38"/>
        <v>0</v>
      </c>
      <c r="S250">
        <f t="shared" si="43"/>
        <v>0</v>
      </c>
    </row>
    <row r="251" spans="1:19">
      <c r="A251" s="1">
        <v>43124.864583333336</v>
      </c>
      <c r="B251">
        <v>9.4385069999999995</v>
      </c>
      <c r="C251" s="14">
        <f t="shared" si="39"/>
        <v>9438.5069999999996</v>
      </c>
      <c r="D251">
        <v>0.58804999999999996</v>
      </c>
      <c r="E251">
        <v>0.90566000000000002</v>
      </c>
      <c r="F251">
        <v>1.82673</v>
      </c>
      <c r="G251" s="14">
        <f t="shared" si="35"/>
        <v>0.7969056000000001</v>
      </c>
      <c r="H251">
        <f t="shared" si="40"/>
        <v>6.6408800000000004E-2</v>
      </c>
      <c r="I251">
        <v>1.6352199999999999</v>
      </c>
      <c r="J251">
        <v>2.3584900000000002</v>
      </c>
      <c r="K251">
        <v>2.5157229999999999</v>
      </c>
      <c r="L251" s="14">
        <f t="shared" si="36"/>
        <v>1.2498111359999999</v>
      </c>
      <c r="M251">
        <f t="shared" si="41"/>
        <v>0.10415092799999999</v>
      </c>
      <c r="N251">
        <v>-0.28301900000000002</v>
      </c>
      <c r="O251">
        <v>6030</v>
      </c>
      <c r="P251">
        <f t="shared" si="42"/>
        <v>603</v>
      </c>
      <c r="Q251" s="14">
        <f t="shared" si="37"/>
        <v>0</v>
      </c>
      <c r="R251" s="14">
        <f t="shared" si="38"/>
        <v>0</v>
      </c>
      <c r="S251">
        <f t="shared" si="43"/>
        <v>0</v>
      </c>
    </row>
    <row r="252" spans="1:19">
      <c r="A252" s="1">
        <v>43124.868055555555</v>
      </c>
      <c r="B252">
        <v>9.5111240000000006</v>
      </c>
      <c r="C252" s="14">
        <f t="shared" si="39"/>
        <v>9511.1239999999998</v>
      </c>
      <c r="D252">
        <v>0.33396199999999998</v>
      </c>
      <c r="E252">
        <v>0.397484</v>
      </c>
      <c r="F252">
        <v>1.2867930000000001</v>
      </c>
      <c r="G252" s="14">
        <f t="shared" si="35"/>
        <v>0.48437736000000009</v>
      </c>
      <c r="H252">
        <f t="shared" si="40"/>
        <v>4.0364780000000003E-2</v>
      </c>
      <c r="I252">
        <v>1.3207549999999999</v>
      </c>
      <c r="J252">
        <v>2.0125790000000001</v>
      </c>
      <c r="K252">
        <v>2.0125790000000001</v>
      </c>
      <c r="L252" s="14">
        <f t="shared" si="36"/>
        <v>1.0264152959999999</v>
      </c>
      <c r="M252">
        <f t="shared" si="41"/>
        <v>8.5534607999999984E-2</v>
      </c>
      <c r="N252">
        <v>-0.28301900000000002</v>
      </c>
      <c r="O252">
        <v>6047</v>
      </c>
      <c r="P252">
        <f t="shared" si="42"/>
        <v>604.70000000000005</v>
      </c>
      <c r="Q252" s="14">
        <f t="shared" si="37"/>
        <v>0</v>
      </c>
      <c r="R252" s="14">
        <f t="shared" si="38"/>
        <v>0</v>
      </c>
      <c r="S252">
        <f t="shared" si="43"/>
        <v>0</v>
      </c>
    </row>
    <row r="253" spans="1:19">
      <c r="A253" s="1">
        <v>43124.871527777781</v>
      </c>
      <c r="B253">
        <v>9.5839459999999992</v>
      </c>
      <c r="C253" s="14">
        <f t="shared" si="39"/>
        <v>9583.9459999999999</v>
      </c>
      <c r="D253">
        <v>0.238679</v>
      </c>
      <c r="E253">
        <v>0.27044000000000001</v>
      </c>
      <c r="F253">
        <v>1.0009429999999999</v>
      </c>
      <c r="G253" s="14">
        <f t="shared" si="35"/>
        <v>0.36241487999999999</v>
      </c>
      <c r="H253">
        <f t="shared" si="40"/>
        <v>3.0201239999999997E-2</v>
      </c>
      <c r="I253">
        <v>1.0691820000000001</v>
      </c>
      <c r="J253">
        <v>1.7924530000000001</v>
      </c>
      <c r="K253">
        <v>1.72956</v>
      </c>
      <c r="L253" s="14">
        <f t="shared" si="36"/>
        <v>0.88150944000000009</v>
      </c>
      <c r="M253">
        <f t="shared" si="41"/>
        <v>7.3459120000000003E-2</v>
      </c>
      <c r="N253">
        <v>-0.28301900000000002</v>
      </c>
      <c r="O253">
        <v>6005</v>
      </c>
      <c r="P253">
        <f t="shared" si="42"/>
        <v>600.5</v>
      </c>
      <c r="Q253" s="14">
        <f t="shared" si="37"/>
        <v>0</v>
      </c>
      <c r="R253" s="14">
        <f t="shared" si="38"/>
        <v>0</v>
      </c>
      <c r="S253">
        <f t="shared" si="43"/>
        <v>0</v>
      </c>
    </row>
    <row r="254" spans="1:19">
      <c r="A254" s="1">
        <v>43124.875011574077</v>
      </c>
      <c r="B254">
        <v>9.6563639999999999</v>
      </c>
      <c r="C254" s="14">
        <f t="shared" si="39"/>
        <v>9656.3639999999996</v>
      </c>
      <c r="D254">
        <v>7.9874000000000001E-2</v>
      </c>
      <c r="E254">
        <v>0.17515700000000001</v>
      </c>
      <c r="F254">
        <v>0.93742099999999995</v>
      </c>
      <c r="G254" s="14">
        <f t="shared" si="35"/>
        <v>0.28618847999999997</v>
      </c>
      <c r="H254">
        <f t="shared" si="40"/>
        <v>2.3849039999999995E-2</v>
      </c>
      <c r="I254">
        <v>0.88050300000000004</v>
      </c>
      <c r="J254">
        <v>1.603774</v>
      </c>
      <c r="K254">
        <v>1.5094339999999999</v>
      </c>
      <c r="L254" s="14">
        <f t="shared" si="36"/>
        <v>0.76679251200000009</v>
      </c>
      <c r="M254">
        <f t="shared" si="41"/>
        <v>6.3899376000000008E-2</v>
      </c>
      <c r="N254">
        <v>-0.28301900000000002</v>
      </c>
      <c r="O254">
        <v>6019</v>
      </c>
      <c r="P254">
        <f t="shared" si="42"/>
        <v>601.9</v>
      </c>
      <c r="Q254" s="14">
        <f t="shared" si="37"/>
        <v>0</v>
      </c>
      <c r="R254" s="14">
        <f t="shared" si="38"/>
        <v>0</v>
      </c>
      <c r="S254">
        <f t="shared" si="43"/>
        <v>0</v>
      </c>
    </row>
    <row r="255" spans="1:19">
      <c r="A255" s="1">
        <v>43124.878472222219</v>
      </c>
      <c r="B255">
        <v>9.7284699999999997</v>
      </c>
      <c r="C255" s="14">
        <f t="shared" si="39"/>
        <v>9728.4699999999993</v>
      </c>
      <c r="D255">
        <v>-1.5409000000000001E-2</v>
      </c>
      <c r="E255">
        <v>7.9874000000000001E-2</v>
      </c>
      <c r="F255">
        <v>0.90566000000000002</v>
      </c>
      <c r="G255" s="14">
        <f t="shared" si="35"/>
        <v>0.23652816000000002</v>
      </c>
      <c r="H255">
        <f t="shared" si="40"/>
        <v>1.9710680000000001E-2</v>
      </c>
      <c r="I255">
        <v>0.78616399999999997</v>
      </c>
      <c r="J255">
        <v>1.4779869999999999</v>
      </c>
      <c r="K255">
        <v>1.383648</v>
      </c>
      <c r="L255" s="14">
        <f t="shared" si="36"/>
        <v>0.70037740800000003</v>
      </c>
      <c r="M255">
        <f t="shared" si="41"/>
        <v>5.8364784000000003E-2</v>
      </c>
      <c r="N255">
        <v>-0.28301900000000002</v>
      </c>
      <c r="O255">
        <v>6023</v>
      </c>
      <c r="P255">
        <f t="shared" si="42"/>
        <v>602.29999999999995</v>
      </c>
      <c r="Q255" s="14">
        <f t="shared" si="37"/>
        <v>0</v>
      </c>
      <c r="R255" s="14">
        <f t="shared" si="38"/>
        <v>0</v>
      </c>
      <c r="S255">
        <f t="shared" si="43"/>
        <v>0</v>
      </c>
    </row>
    <row r="256" spans="1:19">
      <c r="A256" s="1">
        <v>43124.881944444445</v>
      </c>
      <c r="B256">
        <v>9.8011859999999995</v>
      </c>
      <c r="C256" s="14">
        <f t="shared" si="39"/>
        <v>9801.1859999999997</v>
      </c>
      <c r="D256">
        <v>-7.8931000000000001E-2</v>
      </c>
      <c r="E256">
        <v>1.6351999999999998E-2</v>
      </c>
      <c r="F256">
        <v>0.74685500000000005</v>
      </c>
      <c r="G256" s="14">
        <f t="shared" si="35"/>
        <v>0.18316968000000003</v>
      </c>
      <c r="H256">
        <f t="shared" si="40"/>
        <v>1.5264140000000002E-2</v>
      </c>
      <c r="I256">
        <v>0.69182399999999999</v>
      </c>
      <c r="J256">
        <v>1.352201</v>
      </c>
      <c r="K256">
        <v>1.257862</v>
      </c>
      <c r="L256" s="14">
        <f t="shared" si="36"/>
        <v>0.63396230399999998</v>
      </c>
      <c r="M256">
        <f t="shared" si="41"/>
        <v>5.2830191999999998E-2</v>
      </c>
      <c r="N256">
        <v>-0.28301900000000002</v>
      </c>
      <c r="O256">
        <v>6029</v>
      </c>
      <c r="P256">
        <f t="shared" si="42"/>
        <v>602.9</v>
      </c>
      <c r="Q256" s="14">
        <f t="shared" si="37"/>
        <v>0</v>
      </c>
      <c r="R256" s="14">
        <f t="shared" si="38"/>
        <v>0</v>
      </c>
      <c r="S256">
        <f t="shared" si="43"/>
        <v>0</v>
      </c>
    </row>
    <row r="257" spans="1:19">
      <c r="A257" s="1">
        <v>43124.885416666664</v>
      </c>
      <c r="B257">
        <v>9.8732989999999994</v>
      </c>
      <c r="C257" s="14">
        <f t="shared" si="39"/>
        <v>9873.2989999999991</v>
      </c>
      <c r="D257">
        <v>-0.142453</v>
      </c>
      <c r="E257">
        <v>-4.7169999999999997E-2</v>
      </c>
      <c r="F257">
        <v>0.68333299999999997</v>
      </c>
      <c r="G257" s="14">
        <f t="shared" si="35"/>
        <v>0.16399991999999999</v>
      </c>
      <c r="H257">
        <f t="shared" si="40"/>
        <v>1.3666659999999999E-2</v>
      </c>
      <c r="I257">
        <v>0.59748400000000002</v>
      </c>
      <c r="J257">
        <v>1.226415</v>
      </c>
      <c r="K257">
        <v>1.1320749999999999</v>
      </c>
      <c r="L257" s="14">
        <f t="shared" si="36"/>
        <v>0.56754700800000002</v>
      </c>
      <c r="M257">
        <f t="shared" si="41"/>
        <v>4.7295584000000002E-2</v>
      </c>
      <c r="N257">
        <v>-0.28301900000000002</v>
      </c>
      <c r="O257">
        <v>6026</v>
      </c>
      <c r="P257">
        <f t="shared" si="42"/>
        <v>602.6</v>
      </c>
      <c r="Q257" s="14">
        <f t="shared" si="37"/>
        <v>0</v>
      </c>
      <c r="R257" s="14">
        <f t="shared" si="38"/>
        <v>0</v>
      </c>
      <c r="S257">
        <f t="shared" si="43"/>
        <v>0</v>
      </c>
    </row>
    <row r="258" spans="1:19">
      <c r="A258" s="1">
        <v>43124.888888888891</v>
      </c>
      <c r="B258">
        <v>9.9460139999999999</v>
      </c>
      <c r="C258" s="14">
        <f t="shared" si="39"/>
        <v>9946.0139999999992</v>
      </c>
      <c r="D258">
        <v>-0.237736</v>
      </c>
      <c r="E258">
        <v>-0.142453</v>
      </c>
      <c r="F258">
        <v>0.42924499999999999</v>
      </c>
      <c r="G258" s="14">
        <f t="shared" si="35"/>
        <v>0.10301879999999999</v>
      </c>
      <c r="H258">
        <f t="shared" si="40"/>
        <v>8.5848999999999995E-3</v>
      </c>
      <c r="I258">
        <v>0.53459100000000004</v>
      </c>
      <c r="J258">
        <v>1.1635219999999999</v>
      </c>
      <c r="K258">
        <v>1.037736</v>
      </c>
      <c r="L258" s="14">
        <f t="shared" si="36"/>
        <v>0.52528300799999994</v>
      </c>
      <c r="M258">
        <f t="shared" si="41"/>
        <v>4.377358399999999E-2</v>
      </c>
      <c r="N258">
        <v>-0.28301900000000002</v>
      </c>
      <c r="O258">
        <v>6023</v>
      </c>
      <c r="P258">
        <f t="shared" si="42"/>
        <v>602.29999999999995</v>
      </c>
      <c r="Q258" s="14">
        <f t="shared" si="37"/>
        <v>0</v>
      </c>
      <c r="R258" s="14">
        <f t="shared" si="38"/>
        <v>0</v>
      </c>
      <c r="S258">
        <f t="shared" si="43"/>
        <v>0</v>
      </c>
    </row>
    <row r="259" spans="1:19">
      <c r="A259" s="1">
        <v>43124.892361111109</v>
      </c>
      <c r="B259">
        <v>10.018230000000001</v>
      </c>
      <c r="C259" s="14">
        <f t="shared" si="39"/>
        <v>10018.230000000001</v>
      </c>
      <c r="D259">
        <v>-0.26949699999999999</v>
      </c>
      <c r="E259">
        <v>-0.17421400000000001</v>
      </c>
      <c r="F259">
        <v>0.58804999999999996</v>
      </c>
      <c r="G259" s="14">
        <f t="shared" ref="G259:G289" si="44">(((IF(D259&gt;=0,D259,0)+IF(E259&gt;=0,E259,0)+IF(F259&gt;=0,F259,0))*240)/1000)</f>
        <v>0.14113200000000001</v>
      </c>
      <c r="H259">
        <f t="shared" si="40"/>
        <v>1.1761000000000001E-2</v>
      </c>
      <c r="I259">
        <v>0.47169800000000001</v>
      </c>
      <c r="J259">
        <v>1.0691820000000001</v>
      </c>
      <c r="K259">
        <v>0.97484300000000002</v>
      </c>
      <c r="L259" s="14">
        <f t="shared" ref="L259:L289" si="45">((IF(I259&gt;=0,I259,0)+IF(J259&gt;=0,J259,0)+IF(K259&gt;=0,K259,0))*240*0.8)/1000</f>
        <v>0.48301881600000002</v>
      </c>
      <c r="M259">
        <f t="shared" si="41"/>
        <v>4.0251568000000001E-2</v>
      </c>
      <c r="N259">
        <v>-0.28301900000000002</v>
      </c>
      <c r="O259">
        <v>6027</v>
      </c>
      <c r="P259">
        <f t="shared" si="42"/>
        <v>602.70000000000005</v>
      </c>
      <c r="Q259" s="14">
        <f t="shared" ref="Q259:Q289" si="46">(IF(P259&gt;=0,P259,0)*IF(N259&gt;=0,N259,0))/1000</f>
        <v>0</v>
      </c>
      <c r="R259" s="14">
        <f t="shared" ref="R259:R289" si="47">ABS(Q259/0.7)</f>
        <v>0</v>
      </c>
      <c r="S259">
        <f t="shared" si="43"/>
        <v>0</v>
      </c>
    </row>
    <row r="260" spans="1:19">
      <c r="A260" s="1">
        <v>43124.895833333336</v>
      </c>
      <c r="B260">
        <v>10.090439999999999</v>
      </c>
      <c r="C260" s="14">
        <f t="shared" ref="C260:C289" si="48">((B260-$B$2)*1000)</f>
        <v>10090.439999999999</v>
      </c>
      <c r="D260">
        <v>-0.33301900000000001</v>
      </c>
      <c r="E260">
        <v>-0.237736</v>
      </c>
      <c r="F260">
        <v>0.397484</v>
      </c>
      <c r="G260" s="14">
        <f t="shared" si="44"/>
        <v>9.5396159999999994E-2</v>
      </c>
      <c r="H260">
        <f t="shared" si="40"/>
        <v>7.9496799999999989E-3</v>
      </c>
      <c r="I260">
        <v>0.44025199999999998</v>
      </c>
      <c r="J260">
        <v>1.006289</v>
      </c>
      <c r="K260">
        <v>0.91195000000000004</v>
      </c>
      <c r="L260" s="14">
        <f t="shared" si="45"/>
        <v>0.45283027199999998</v>
      </c>
      <c r="M260">
        <f t="shared" si="41"/>
        <v>3.7735855999999998E-2</v>
      </c>
      <c r="N260">
        <v>-0.28301900000000002</v>
      </c>
      <c r="O260">
        <v>6026</v>
      </c>
      <c r="P260">
        <f t="shared" si="42"/>
        <v>602.6</v>
      </c>
      <c r="Q260" s="14">
        <f t="shared" si="46"/>
        <v>0</v>
      </c>
      <c r="R260" s="14">
        <f t="shared" si="47"/>
        <v>0</v>
      </c>
      <c r="S260">
        <f t="shared" si="43"/>
        <v>0</v>
      </c>
    </row>
    <row r="261" spans="1:19">
      <c r="A261" s="1">
        <v>43124.899305555555</v>
      </c>
      <c r="B261">
        <v>10.16296</v>
      </c>
      <c r="C261" s="14">
        <f t="shared" si="48"/>
        <v>10162.959999999999</v>
      </c>
      <c r="D261">
        <v>-0.36477999999999999</v>
      </c>
      <c r="E261">
        <v>-0.30125800000000003</v>
      </c>
      <c r="F261">
        <v>0.27044000000000001</v>
      </c>
      <c r="G261" s="14">
        <f t="shared" si="44"/>
        <v>6.4905600000000008E-2</v>
      </c>
      <c r="H261">
        <f t="shared" si="40"/>
        <v>5.4088000000000001E-3</v>
      </c>
      <c r="I261">
        <v>0.40880499999999997</v>
      </c>
      <c r="J261">
        <v>0.94339600000000001</v>
      </c>
      <c r="K261">
        <v>0.84905699999999995</v>
      </c>
      <c r="L261" s="14">
        <f t="shared" si="45"/>
        <v>0.42264153600000004</v>
      </c>
      <c r="M261">
        <f t="shared" si="41"/>
        <v>3.5220128000000003E-2</v>
      </c>
      <c r="N261">
        <v>-0.28301900000000002</v>
      </c>
      <c r="O261">
        <v>6034</v>
      </c>
      <c r="P261">
        <f t="shared" si="42"/>
        <v>603.4</v>
      </c>
      <c r="Q261" s="14">
        <f t="shared" si="46"/>
        <v>0</v>
      </c>
      <c r="R261" s="14">
        <f t="shared" si="47"/>
        <v>0</v>
      </c>
      <c r="S261">
        <f t="shared" si="43"/>
        <v>0</v>
      </c>
    </row>
    <row r="262" spans="1:19">
      <c r="A262" s="1">
        <v>43124.902777777781</v>
      </c>
      <c r="B262">
        <v>10.235569999999999</v>
      </c>
      <c r="C262" s="14">
        <f t="shared" si="48"/>
        <v>10235.57</v>
      </c>
      <c r="D262">
        <v>-0.42830200000000002</v>
      </c>
      <c r="E262">
        <v>-0.33301900000000001</v>
      </c>
      <c r="F262">
        <v>0.27044000000000001</v>
      </c>
      <c r="G262" s="14">
        <f t="shared" si="44"/>
        <v>6.4905600000000008E-2</v>
      </c>
      <c r="H262">
        <f t="shared" si="40"/>
        <v>5.4088000000000001E-3</v>
      </c>
      <c r="I262">
        <v>0.37735800000000003</v>
      </c>
      <c r="J262">
        <v>0.91195000000000004</v>
      </c>
      <c r="K262">
        <v>0.78616399999999997</v>
      </c>
      <c r="L262" s="14">
        <f t="shared" si="45"/>
        <v>0.39849062400000002</v>
      </c>
      <c r="M262">
        <f t="shared" si="41"/>
        <v>3.3207552000000001E-2</v>
      </c>
      <c r="N262">
        <v>-0.28301900000000002</v>
      </c>
      <c r="O262">
        <v>6040</v>
      </c>
      <c r="P262">
        <f t="shared" si="42"/>
        <v>604</v>
      </c>
      <c r="Q262" s="14">
        <f t="shared" si="46"/>
        <v>0</v>
      </c>
      <c r="R262" s="14">
        <f t="shared" si="47"/>
        <v>0</v>
      </c>
      <c r="S262">
        <f t="shared" si="43"/>
        <v>0</v>
      </c>
    </row>
    <row r="263" spans="1:19">
      <c r="A263" s="1">
        <v>43124.90625</v>
      </c>
      <c r="B263">
        <v>10.307980000000001</v>
      </c>
      <c r="C263" s="14">
        <f t="shared" si="48"/>
        <v>10307.980000000001</v>
      </c>
      <c r="D263">
        <v>-0.460063</v>
      </c>
      <c r="E263">
        <v>-0.36477999999999999</v>
      </c>
      <c r="F263">
        <v>0.302201</v>
      </c>
      <c r="G263" s="14">
        <f t="shared" si="44"/>
        <v>7.2528239999999994E-2</v>
      </c>
      <c r="H263">
        <f t="shared" si="40"/>
        <v>6.0440199999999989E-3</v>
      </c>
      <c r="I263">
        <v>0.31446499999999999</v>
      </c>
      <c r="J263">
        <v>0.84905699999999995</v>
      </c>
      <c r="K263">
        <v>0.72326999999999997</v>
      </c>
      <c r="L263" s="14">
        <f t="shared" si="45"/>
        <v>0.36226406399999994</v>
      </c>
      <c r="M263">
        <f t="shared" si="41"/>
        <v>3.0188671999999993E-2</v>
      </c>
      <c r="N263">
        <v>-0.28301900000000002</v>
      </c>
      <c r="O263">
        <v>6052</v>
      </c>
      <c r="P263">
        <f t="shared" si="42"/>
        <v>605.20000000000005</v>
      </c>
      <c r="Q263" s="14">
        <f t="shared" si="46"/>
        <v>0</v>
      </c>
      <c r="R263" s="14">
        <f t="shared" si="47"/>
        <v>0</v>
      </c>
      <c r="S263">
        <f t="shared" si="43"/>
        <v>0</v>
      </c>
    </row>
    <row r="264" spans="1:19">
      <c r="A264" s="1">
        <v>43124.909722222219</v>
      </c>
      <c r="B264">
        <v>10.38029</v>
      </c>
      <c r="C264" s="14">
        <f t="shared" si="48"/>
        <v>10380.290000000001</v>
      </c>
      <c r="D264">
        <v>-0.49182399999999998</v>
      </c>
      <c r="E264">
        <v>-0.42830200000000002</v>
      </c>
      <c r="F264">
        <v>0.238679</v>
      </c>
      <c r="G264" s="14">
        <f t="shared" si="44"/>
        <v>5.7282960000000001E-2</v>
      </c>
      <c r="H264">
        <f t="shared" si="40"/>
        <v>4.7735799999999995E-3</v>
      </c>
      <c r="I264">
        <v>0.28301900000000002</v>
      </c>
      <c r="J264">
        <v>0.81760999999999995</v>
      </c>
      <c r="K264">
        <v>0.69182399999999999</v>
      </c>
      <c r="L264" s="14">
        <f t="shared" si="45"/>
        <v>0.344150976</v>
      </c>
      <c r="M264">
        <f t="shared" si="41"/>
        <v>2.8679247999999997E-2</v>
      </c>
      <c r="N264">
        <v>-0.28301900000000002</v>
      </c>
      <c r="O264">
        <v>6050</v>
      </c>
      <c r="P264">
        <f t="shared" si="42"/>
        <v>605</v>
      </c>
      <c r="Q264" s="14">
        <f t="shared" si="46"/>
        <v>0</v>
      </c>
      <c r="R264" s="14">
        <f t="shared" si="47"/>
        <v>0</v>
      </c>
      <c r="S264">
        <f t="shared" si="43"/>
        <v>0</v>
      </c>
    </row>
    <row r="265" spans="1:19">
      <c r="A265" s="1">
        <v>43124.913194444445</v>
      </c>
      <c r="B265">
        <v>10.452809999999999</v>
      </c>
      <c r="C265" s="14">
        <f t="shared" si="48"/>
        <v>10452.81</v>
      </c>
      <c r="D265">
        <v>-0.52358499999999997</v>
      </c>
      <c r="E265">
        <v>-0.460063</v>
      </c>
      <c r="F265">
        <v>0.111635</v>
      </c>
      <c r="G265" s="14">
        <f t="shared" si="44"/>
        <v>2.6792400000000001E-2</v>
      </c>
      <c r="H265">
        <f t="shared" si="40"/>
        <v>2.2326999999999998E-3</v>
      </c>
      <c r="I265">
        <v>0.28301900000000002</v>
      </c>
      <c r="J265">
        <v>0.78616399999999997</v>
      </c>
      <c r="K265">
        <v>0.66037699999999999</v>
      </c>
      <c r="L265" s="14">
        <f t="shared" si="45"/>
        <v>0.33207552000000001</v>
      </c>
      <c r="M265">
        <f t="shared" si="41"/>
        <v>2.767296E-2</v>
      </c>
      <c r="N265">
        <v>-0.28301900000000002</v>
      </c>
      <c r="O265">
        <v>6024</v>
      </c>
      <c r="P265">
        <f t="shared" si="42"/>
        <v>602.4</v>
      </c>
      <c r="Q265" s="14">
        <f t="shared" si="46"/>
        <v>0</v>
      </c>
      <c r="R265" s="14">
        <f t="shared" si="47"/>
        <v>0</v>
      </c>
      <c r="S265">
        <f t="shared" si="43"/>
        <v>0</v>
      </c>
    </row>
    <row r="266" spans="1:19">
      <c r="A266" s="1">
        <v>43124.916666666664</v>
      </c>
      <c r="B266">
        <v>10.525230000000001</v>
      </c>
      <c r="C266" s="14">
        <f t="shared" si="48"/>
        <v>10525.230000000001</v>
      </c>
      <c r="D266">
        <v>-0.55534600000000001</v>
      </c>
      <c r="E266">
        <v>-0.49182399999999998</v>
      </c>
      <c r="F266">
        <v>4.8113000000000003E-2</v>
      </c>
      <c r="G266" s="14">
        <f t="shared" si="44"/>
        <v>1.1547120000000001E-2</v>
      </c>
      <c r="H266">
        <f t="shared" si="40"/>
        <v>9.6226000000000005E-4</v>
      </c>
      <c r="I266">
        <v>0.28301900000000002</v>
      </c>
      <c r="J266">
        <v>0.75471699999999997</v>
      </c>
      <c r="K266">
        <v>0.59748400000000002</v>
      </c>
      <c r="L266" s="14">
        <f t="shared" si="45"/>
        <v>0.31396224</v>
      </c>
      <c r="M266">
        <f t="shared" si="41"/>
        <v>2.6163519999999999E-2</v>
      </c>
      <c r="N266">
        <v>-0.28301900000000002</v>
      </c>
      <c r="O266">
        <v>6026</v>
      </c>
      <c r="P266">
        <f t="shared" si="42"/>
        <v>602.6</v>
      </c>
      <c r="Q266" s="14">
        <f t="shared" si="46"/>
        <v>0</v>
      </c>
      <c r="R266" s="14">
        <f t="shared" si="47"/>
        <v>0</v>
      </c>
      <c r="S266">
        <f t="shared" si="43"/>
        <v>0</v>
      </c>
    </row>
    <row r="267" spans="1:19">
      <c r="A267" s="1">
        <v>43124.920138888891</v>
      </c>
      <c r="B267">
        <v>10.59754</v>
      </c>
      <c r="C267" s="14">
        <f t="shared" si="48"/>
        <v>10597.54</v>
      </c>
      <c r="D267">
        <v>-0.58710700000000005</v>
      </c>
      <c r="E267">
        <v>-0.52358499999999997</v>
      </c>
      <c r="F267">
        <v>4.8113000000000003E-2</v>
      </c>
      <c r="G267" s="14">
        <f t="shared" si="44"/>
        <v>1.1547120000000001E-2</v>
      </c>
      <c r="H267">
        <f t="shared" si="40"/>
        <v>9.6226000000000005E-4</v>
      </c>
      <c r="I267">
        <v>0.25157200000000002</v>
      </c>
      <c r="J267">
        <v>0.72326999999999997</v>
      </c>
      <c r="K267">
        <v>0.59748400000000002</v>
      </c>
      <c r="L267" s="14">
        <f t="shared" si="45"/>
        <v>0.30188659200000001</v>
      </c>
      <c r="M267">
        <f t="shared" si="41"/>
        <v>2.5157216E-2</v>
      </c>
      <c r="N267">
        <v>-0.28301900000000002</v>
      </c>
      <c r="O267">
        <v>6003</v>
      </c>
      <c r="P267">
        <f t="shared" si="42"/>
        <v>600.29999999999995</v>
      </c>
      <c r="Q267" s="14">
        <f t="shared" si="46"/>
        <v>0</v>
      </c>
      <c r="R267" s="14">
        <f t="shared" si="47"/>
        <v>0</v>
      </c>
      <c r="S267">
        <f t="shared" si="43"/>
        <v>0</v>
      </c>
    </row>
    <row r="268" spans="1:19">
      <c r="A268" s="1">
        <v>43124.923611111109</v>
      </c>
      <c r="B268">
        <v>10.670159999999999</v>
      </c>
      <c r="C268" s="14">
        <f t="shared" si="48"/>
        <v>10670.16</v>
      </c>
      <c r="D268">
        <v>-0.61886799999999997</v>
      </c>
      <c r="E268">
        <v>-0.52358499999999997</v>
      </c>
      <c r="F268">
        <v>7.9874000000000001E-2</v>
      </c>
      <c r="G268" s="14">
        <f t="shared" si="44"/>
        <v>1.9169760000000001E-2</v>
      </c>
      <c r="H268">
        <f t="shared" si="40"/>
        <v>1.5974800000000001E-3</v>
      </c>
      <c r="I268">
        <v>0.25157200000000002</v>
      </c>
      <c r="J268">
        <v>0.72326999999999997</v>
      </c>
      <c r="K268">
        <v>0.56603800000000004</v>
      </c>
      <c r="L268" s="14">
        <f t="shared" si="45"/>
        <v>0.29584895999999999</v>
      </c>
      <c r="M268">
        <f t="shared" si="41"/>
        <v>2.4654079999999998E-2</v>
      </c>
      <c r="N268">
        <v>-0.28301900000000002</v>
      </c>
      <c r="O268">
        <v>6043</v>
      </c>
      <c r="P268">
        <f t="shared" si="42"/>
        <v>604.29999999999995</v>
      </c>
      <c r="Q268" s="14">
        <f t="shared" si="46"/>
        <v>0</v>
      </c>
      <c r="R268" s="14">
        <f t="shared" si="47"/>
        <v>0</v>
      </c>
      <c r="S268">
        <f t="shared" si="43"/>
        <v>0</v>
      </c>
    </row>
    <row r="269" spans="1:19">
      <c r="A269" s="1">
        <v>43124.927083333336</v>
      </c>
      <c r="B269">
        <v>10.742470000000001</v>
      </c>
      <c r="C269" s="14">
        <f t="shared" si="48"/>
        <v>10742.470000000001</v>
      </c>
      <c r="D269">
        <v>-0.61886799999999997</v>
      </c>
      <c r="E269">
        <v>-0.55534600000000001</v>
      </c>
      <c r="F269">
        <v>-4.7169999999999997E-2</v>
      </c>
      <c r="G269" s="14">
        <f t="shared" si="44"/>
        <v>0</v>
      </c>
      <c r="H269">
        <f t="shared" si="40"/>
        <v>0</v>
      </c>
      <c r="I269">
        <v>0.22012599999999999</v>
      </c>
      <c r="J269">
        <v>0.69182399999999999</v>
      </c>
      <c r="K269">
        <v>0.53459100000000004</v>
      </c>
      <c r="L269" s="14">
        <f t="shared" si="45"/>
        <v>0.27773587200000005</v>
      </c>
      <c r="M269">
        <f t="shared" si="41"/>
        <v>2.3144656000000003E-2</v>
      </c>
      <c r="N269">
        <v>-0.28301900000000002</v>
      </c>
      <c r="O269">
        <v>6055</v>
      </c>
      <c r="P269">
        <f t="shared" si="42"/>
        <v>605.5</v>
      </c>
      <c r="Q269" s="14">
        <f t="shared" si="46"/>
        <v>0</v>
      </c>
      <c r="R269" s="14">
        <f t="shared" si="47"/>
        <v>0</v>
      </c>
      <c r="S269">
        <f t="shared" si="43"/>
        <v>0</v>
      </c>
    </row>
    <row r="270" spans="1:19">
      <c r="A270" s="1">
        <v>43124.930555555555</v>
      </c>
      <c r="B270">
        <v>10.81621</v>
      </c>
      <c r="C270" s="14">
        <f t="shared" si="48"/>
        <v>10816.21</v>
      </c>
      <c r="D270">
        <v>-0.65062900000000001</v>
      </c>
      <c r="E270">
        <v>-0.55534600000000001</v>
      </c>
      <c r="F270">
        <v>-1.5409000000000001E-2</v>
      </c>
      <c r="G270" s="14">
        <f t="shared" si="44"/>
        <v>0</v>
      </c>
      <c r="H270">
        <f t="shared" si="40"/>
        <v>0</v>
      </c>
      <c r="I270">
        <v>0.22012599999999999</v>
      </c>
      <c r="J270">
        <v>0.69182399999999999</v>
      </c>
      <c r="K270">
        <v>0.53459100000000004</v>
      </c>
      <c r="L270" s="14">
        <f t="shared" si="45"/>
        <v>0.27773587200000005</v>
      </c>
      <c r="M270">
        <f t="shared" si="41"/>
        <v>2.3144656000000003E-2</v>
      </c>
      <c r="N270">
        <v>-0.28301900000000002</v>
      </c>
      <c r="O270">
        <v>6036</v>
      </c>
      <c r="P270">
        <f t="shared" si="42"/>
        <v>603.6</v>
      </c>
      <c r="Q270" s="14">
        <f t="shared" si="46"/>
        <v>0</v>
      </c>
      <c r="R270" s="14">
        <f t="shared" si="47"/>
        <v>0</v>
      </c>
      <c r="S270">
        <f t="shared" si="43"/>
        <v>0</v>
      </c>
    </row>
    <row r="271" spans="1:19">
      <c r="A271" s="1">
        <v>43124.934027777781</v>
      </c>
      <c r="B271">
        <v>10.89024</v>
      </c>
      <c r="C271" s="14">
        <f t="shared" si="48"/>
        <v>10890.24</v>
      </c>
      <c r="D271">
        <v>-0.68239000000000005</v>
      </c>
      <c r="E271">
        <v>-0.58710700000000005</v>
      </c>
      <c r="F271">
        <v>0.52452799999999999</v>
      </c>
      <c r="G271" s="14">
        <f t="shared" si="44"/>
        <v>0.12588672000000001</v>
      </c>
      <c r="H271">
        <f t="shared" si="40"/>
        <v>1.0490559999999999E-2</v>
      </c>
      <c r="I271">
        <v>0.22012599999999999</v>
      </c>
      <c r="J271">
        <v>0.66037699999999999</v>
      </c>
      <c r="K271">
        <v>0.50314499999999995</v>
      </c>
      <c r="L271" s="14">
        <f t="shared" si="45"/>
        <v>0.26566041600000001</v>
      </c>
      <c r="M271">
        <f t="shared" si="41"/>
        <v>2.2138367999999999E-2</v>
      </c>
      <c r="N271">
        <v>-0.25157200000000002</v>
      </c>
      <c r="O271">
        <v>6041</v>
      </c>
      <c r="P271">
        <f t="shared" si="42"/>
        <v>604.1</v>
      </c>
      <c r="Q271" s="14">
        <f t="shared" si="46"/>
        <v>0</v>
      </c>
      <c r="R271" s="14">
        <f t="shared" si="47"/>
        <v>0</v>
      </c>
      <c r="S271">
        <f t="shared" si="43"/>
        <v>0</v>
      </c>
    </row>
    <row r="272" spans="1:19">
      <c r="A272" s="1">
        <v>43124.9375</v>
      </c>
      <c r="B272">
        <v>10.96368</v>
      </c>
      <c r="C272" s="14">
        <f t="shared" si="48"/>
        <v>10963.68</v>
      </c>
      <c r="D272">
        <v>-0.68239000000000005</v>
      </c>
      <c r="E272">
        <v>-0.61886799999999997</v>
      </c>
      <c r="F272">
        <v>-0.110692</v>
      </c>
      <c r="G272" s="14">
        <f t="shared" si="44"/>
        <v>0</v>
      </c>
      <c r="H272">
        <f t="shared" si="40"/>
        <v>0</v>
      </c>
      <c r="I272">
        <v>0.18867900000000001</v>
      </c>
      <c r="J272">
        <v>0.66037699999999999</v>
      </c>
      <c r="K272">
        <v>0.47169800000000001</v>
      </c>
      <c r="L272" s="14">
        <f t="shared" si="45"/>
        <v>0.25358476800000002</v>
      </c>
      <c r="M272">
        <f t="shared" si="41"/>
        <v>2.1132063999999999E-2</v>
      </c>
      <c r="N272">
        <v>-0.28301900000000002</v>
      </c>
      <c r="O272">
        <v>6065</v>
      </c>
      <c r="P272">
        <f t="shared" si="42"/>
        <v>606.5</v>
      </c>
      <c r="Q272" s="14">
        <f t="shared" si="46"/>
        <v>0</v>
      </c>
      <c r="R272" s="14">
        <f t="shared" si="47"/>
        <v>0</v>
      </c>
      <c r="S272">
        <f t="shared" si="43"/>
        <v>0</v>
      </c>
    </row>
    <row r="273" spans="1:19">
      <c r="A273" s="1">
        <v>43124.940972222219</v>
      </c>
      <c r="B273">
        <v>11.037000000000001</v>
      </c>
      <c r="C273" s="14">
        <f t="shared" si="48"/>
        <v>11037</v>
      </c>
      <c r="D273">
        <v>-0.71415099999999998</v>
      </c>
      <c r="E273">
        <v>-0.61886799999999997</v>
      </c>
      <c r="F273">
        <v>1.6351999999999998E-2</v>
      </c>
      <c r="G273" s="14">
        <f t="shared" si="44"/>
        <v>3.9244799999999993E-3</v>
      </c>
      <c r="H273">
        <f t="shared" si="40"/>
        <v>3.270399999999999E-4</v>
      </c>
      <c r="I273">
        <v>0.18867900000000001</v>
      </c>
      <c r="J273">
        <v>0.62893100000000002</v>
      </c>
      <c r="K273">
        <v>0.47169800000000001</v>
      </c>
      <c r="L273" s="14">
        <f t="shared" si="45"/>
        <v>0.24754713600000006</v>
      </c>
      <c r="M273">
        <f t="shared" si="41"/>
        <v>2.0628928000000005E-2</v>
      </c>
      <c r="N273">
        <v>-0.28301900000000002</v>
      </c>
      <c r="O273">
        <v>6080</v>
      </c>
      <c r="P273">
        <f t="shared" si="42"/>
        <v>608</v>
      </c>
      <c r="Q273" s="14">
        <f t="shared" si="46"/>
        <v>0</v>
      </c>
      <c r="R273" s="14">
        <f t="shared" si="47"/>
        <v>0</v>
      </c>
      <c r="S273">
        <f t="shared" si="43"/>
        <v>0</v>
      </c>
    </row>
    <row r="274" spans="1:19">
      <c r="A274" s="1">
        <v>43124.944444444445</v>
      </c>
      <c r="B274">
        <v>11.109920000000001</v>
      </c>
      <c r="C274" s="14">
        <f t="shared" si="48"/>
        <v>11109.92</v>
      </c>
      <c r="D274">
        <v>-0.71415099999999998</v>
      </c>
      <c r="E274">
        <v>-0.65062900000000001</v>
      </c>
      <c r="F274">
        <v>-1.5409000000000001E-2</v>
      </c>
      <c r="G274" s="14">
        <f t="shared" si="44"/>
        <v>0</v>
      </c>
      <c r="H274">
        <f t="shared" si="40"/>
        <v>0</v>
      </c>
      <c r="I274">
        <v>0.18867900000000001</v>
      </c>
      <c r="J274">
        <v>0.62893100000000002</v>
      </c>
      <c r="K274">
        <v>0.44025199999999998</v>
      </c>
      <c r="L274" s="14">
        <f t="shared" si="45"/>
        <v>0.24150950400000001</v>
      </c>
      <c r="M274">
        <f t="shared" si="41"/>
        <v>2.0125792E-2</v>
      </c>
      <c r="N274">
        <v>-0.25157200000000002</v>
      </c>
      <c r="O274">
        <v>6092</v>
      </c>
      <c r="P274">
        <f t="shared" si="42"/>
        <v>609.20000000000005</v>
      </c>
      <c r="Q274" s="14">
        <f t="shared" si="46"/>
        <v>0</v>
      </c>
      <c r="R274" s="14">
        <f t="shared" si="47"/>
        <v>0</v>
      </c>
      <c r="S274">
        <f t="shared" si="43"/>
        <v>0</v>
      </c>
    </row>
    <row r="275" spans="1:19">
      <c r="A275" s="1">
        <v>43124.947916666664</v>
      </c>
      <c r="B275">
        <v>11.183960000000001</v>
      </c>
      <c r="C275" s="14">
        <f t="shared" si="48"/>
        <v>11183.960000000001</v>
      </c>
      <c r="D275">
        <v>-0.74591200000000002</v>
      </c>
      <c r="E275">
        <v>-0.65062900000000001</v>
      </c>
      <c r="F275">
        <v>4.8113000000000003E-2</v>
      </c>
      <c r="G275" s="14">
        <f t="shared" si="44"/>
        <v>1.1547120000000001E-2</v>
      </c>
      <c r="H275">
        <f t="shared" si="40"/>
        <v>9.6226000000000005E-4</v>
      </c>
      <c r="I275">
        <v>0.15723300000000001</v>
      </c>
      <c r="J275">
        <v>0.59748400000000002</v>
      </c>
      <c r="K275">
        <v>0.44025199999999998</v>
      </c>
      <c r="L275" s="14">
        <f t="shared" si="45"/>
        <v>0.229434048</v>
      </c>
      <c r="M275">
        <f t="shared" si="41"/>
        <v>1.9119503999999999E-2</v>
      </c>
      <c r="N275">
        <v>-0.28301900000000002</v>
      </c>
      <c r="O275">
        <v>6090</v>
      </c>
      <c r="P275">
        <f t="shared" si="42"/>
        <v>609</v>
      </c>
      <c r="Q275" s="14">
        <f t="shared" si="46"/>
        <v>0</v>
      </c>
      <c r="R275" s="14">
        <f t="shared" si="47"/>
        <v>0</v>
      </c>
      <c r="S275">
        <f t="shared" si="43"/>
        <v>0</v>
      </c>
    </row>
    <row r="276" spans="1:19">
      <c r="A276" s="1">
        <v>43124.951388888891</v>
      </c>
      <c r="B276">
        <v>11.257289999999999</v>
      </c>
      <c r="C276" s="14">
        <f t="shared" si="48"/>
        <v>11257.289999999999</v>
      </c>
      <c r="D276">
        <v>-0.74591200000000002</v>
      </c>
      <c r="E276">
        <v>-0.68239000000000005</v>
      </c>
      <c r="F276">
        <v>-7.8931000000000001E-2</v>
      </c>
      <c r="G276" s="14">
        <f t="shared" si="44"/>
        <v>0</v>
      </c>
      <c r="H276">
        <f t="shared" si="40"/>
        <v>0</v>
      </c>
      <c r="I276">
        <v>0.15723300000000001</v>
      </c>
      <c r="J276">
        <v>0.56603800000000004</v>
      </c>
      <c r="K276">
        <v>0.40880499999999997</v>
      </c>
      <c r="L276" s="14">
        <f t="shared" si="45"/>
        <v>0.21735859200000002</v>
      </c>
      <c r="M276">
        <f t="shared" si="41"/>
        <v>1.8113216000000001E-2</v>
      </c>
      <c r="N276">
        <v>-0.28301900000000002</v>
      </c>
      <c r="O276">
        <v>6100</v>
      </c>
      <c r="P276">
        <f t="shared" si="42"/>
        <v>610</v>
      </c>
      <c r="Q276" s="14">
        <f t="shared" si="46"/>
        <v>0</v>
      </c>
      <c r="R276" s="14">
        <f t="shared" si="47"/>
        <v>0</v>
      </c>
      <c r="S276">
        <f t="shared" si="43"/>
        <v>0</v>
      </c>
    </row>
    <row r="277" spans="1:19">
      <c r="A277" s="1">
        <v>43124.954861111109</v>
      </c>
      <c r="B277">
        <v>11.331329999999999</v>
      </c>
      <c r="C277" s="14">
        <f t="shared" si="48"/>
        <v>11331.33</v>
      </c>
      <c r="D277">
        <v>-0.74591200000000002</v>
      </c>
      <c r="E277">
        <v>-0.68239000000000005</v>
      </c>
      <c r="F277">
        <v>-4.7169999999999997E-2</v>
      </c>
      <c r="G277" s="14">
        <f t="shared" si="44"/>
        <v>0</v>
      </c>
      <c r="H277">
        <f t="shared" si="40"/>
        <v>0</v>
      </c>
      <c r="I277">
        <v>0.15723300000000001</v>
      </c>
      <c r="J277">
        <v>0.56603800000000004</v>
      </c>
      <c r="K277">
        <v>0.40880499999999997</v>
      </c>
      <c r="L277" s="14">
        <f t="shared" si="45"/>
        <v>0.21735859200000002</v>
      </c>
      <c r="M277">
        <f t="shared" si="41"/>
        <v>1.8113216000000001E-2</v>
      </c>
      <c r="N277">
        <v>-0.25157200000000002</v>
      </c>
      <c r="O277">
        <v>6007</v>
      </c>
      <c r="P277">
        <f t="shared" si="42"/>
        <v>600.70000000000005</v>
      </c>
      <c r="Q277" s="14">
        <f t="shared" si="46"/>
        <v>0</v>
      </c>
      <c r="R277" s="14">
        <f t="shared" si="47"/>
        <v>0</v>
      </c>
      <c r="S277">
        <f t="shared" si="43"/>
        <v>0</v>
      </c>
    </row>
    <row r="278" spans="1:19">
      <c r="A278" s="1">
        <v>43124.958333333336</v>
      </c>
      <c r="B278">
        <v>11.40446</v>
      </c>
      <c r="C278" s="14">
        <f t="shared" si="48"/>
        <v>11404.460000000001</v>
      </c>
      <c r="D278">
        <v>-0.77767299999999995</v>
      </c>
      <c r="E278">
        <v>-0.68239000000000005</v>
      </c>
      <c r="F278">
        <v>-7.8931000000000001E-2</v>
      </c>
      <c r="G278" s="14">
        <f t="shared" si="44"/>
        <v>0</v>
      </c>
      <c r="H278">
        <f t="shared" si="40"/>
        <v>0</v>
      </c>
      <c r="I278">
        <v>0.12578600000000001</v>
      </c>
      <c r="J278">
        <v>0.53459100000000004</v>
      </c>
      <c r="K278">
        <v>0.40880499999999997</v>
      </c>
      <c r="L278" s="14">
        <f t="shared" si="45"/>
        <v>0.20528294400000002</v>
      </c>
      <c r="M278">
        <f t="shared" si="41"/>
        <v>1.7106912000000002E-2</v>
      </c>
      <c r="N278">
        <v>-0.25157200000000002</v>
      </c>
      <c r="O278">
        <v>6040</v>
      </c>
      <c r="P278">
        <f t="shared" si="42"/>
        <v>604</v>
      </c>
      <c r="Q278" s="14">
        <f t="shared" si="46"/>
        <v>0</v>
      </c>
      <c r="R278" s="14">
        <f t="shared" si="47"/>
        <v>0</v>
      </c>
      <c r="S278">
        <f t="shared" si="43"/>
        <v>0</v>
      </c>
    </row>
    <row r="279" spans="1:19">
      <c r="A279" s="1">
        <v>43124.961817129632</v>
      </c>
      <c r="B279">
        <v>11.477880000000001</v>
      </c>
      <c r="C279" s="14">
        <f t="shared" si="48"/>
        <v>11477.880000000001</v>
      </c>
      <c r="D279">
        <v>-0.77767299999999995</v>
      </c>
      <c r="E279">
        <v>-0.68239000000000005</v>
      </c>
      <c r="F279">
        <v>-0.142453</v>
      </c>
      <c r="G279" s="14">
        <f t="shared" si="44"/>
        <v>0</v>
      </c>
      <c r="H279">
        <f t="shared" si="40"/>
        <v>0</v>
      </c>
      <c r="I279">
        <v>0.12578600000000001</v>
      </c>
      <c r="J279">
        <v>0.53459100000000004</v>
      </c>
      <c r="K279">
        <v>0.37735800000000003</v>
      </c>
      <c r="L279" s="14">
        <f t="shared" si="45"/>
        <v>0.19924512000000005</v>
      </c>
      <c r="M279">
        <f t="shared" si="41"/>
        <v>1.6603760000000002E-2</v>
      </c>
      <c r="N279">
        <v>-0.25157200000000002</v>
      </c>
      <c r="O279">
        <v>6055</v>
      </c>
      <c r="P279">
        <f t="shared" si="42"/>
        <v>605.5</v>
      </c>
      <c r="Q279" s="14">
        <f t="shared" si="46"/>
        <v>0</v>
      </c>
      <c r="R279" s="14">
        <f t="shared" si="47"/>
        <v>0</v>
      </c>
      <c r="S279">
        <f t="shared" si="43"/>
        <v>0</v>
      </c>
    </row>
    <row r="280" spans="1:19">
      <c r="A280" s="1">
        <v>43124.965277777781</v>
      </c>
      <c r="B280">
        <v>11.551410000000001</v>
      </c>
      <c r="C280" s="14">
        <f t="shared" si="48"/>
        <v>11551.41</v>
      </c>
      <c r="D280">
        <v>-0.77767299999999995</v>
      </c>
      <c r="E280">
        <v>-0.71415099999999998</v>
      </c>
      <c r="F280">
        <v>-0.142453</v>
      </c>
      <c r="G280" s="14">
        <f t="shared" si="44"/>
        <v>0</v>
      </c>
      <c r="H280">
        <f t="shared" si="40"/>
        <v>0</v>
      </c>
      <c r="I280">
        <v>0.12578600000000001</v>
      </c>
      <c r="J280">
        <v>0.53459100000000004</v>
      </c>
      <c r="K280">
        <v>0.37735800000000003</v>
      </c>
      <c r="L280" s="14">
        <f t="shared" si="45"/>
        <v>0.19924512000000005</v>
      </c>
      <c r="M280">
        <f t="shared" si="41"/>
        <v>1.6603760000000002E-2</v>
      </c>
      <c r="N280">
        <v>-0.25157200000000002</v>
      </c>
      <c r="O280">
        <v>6058</v>
      </c>
      <c r="P280">
        <f t="shared" si="42"/>
        <v>605.79999999999995</v>
      </c>
      <c r="Q280" s="14">
        <f t="shared" si="46"/>
        <v>0</v>
      </c>
      <c r="R280" s="14">
        <f t="shared" si="47"/>
        <v>0</v>
      </c>
      <c r="S280">
        <f t="shared" si="43"/>
        <v>0</v>
      </c>
    </row>
    <row r="281" spans="1:19">
      <c r="A281" s="1">
        <v>43124.96875</v>
      </c>
      <c r="B281">
        <v>11.62505</v>
      </c>
      <c r="C281" s="14">
        <f t="shared" si="48"/>
        <v>11625.05</v>
      </c>
      <c r="D281">
        <v>-0.80943399999999999</v>
      </c>
      <c r="E281">
        <v>-0.71415099999999998</v>
      </c>
      <c r="F281">
        <v>-0.20597499999999999</v>
      </c>
      <c r="G281" s="14">
        <f t="shared" si="44"/>
        <v>0</v>
      </c>
      <c r="H281">
        <f t="shared" si="40"/>
        <v>0</v>
      </c>
      <c r="I281">
        <v>0.12578600000000001</v>
      </c>
      <c r="J281">
        <v>0.53459100000000004</v>
      </c>
      <c r="K281">
        <v>0.37735800000000003</v>
      </c>
      <c r="L281" s="14">
        <f t="shared" si="45"/>
        <v>0.19924512000000005</v>
      </c>
      <c r="M281">
        <f t="shared" si="41"/>
        <v>1.6603760000000002E-2</v>
      </c>
      <c r="N281">
        <v>-0.28301900000000002</v>
      </c>
      <c r="O281">
        <v>6035</v>
      </c>
      <c r="P281">
        <f t="shared" si="42"/>
        <v>603.5</v>
      </c>
      <c r="Q281" s="14">
        <f t="shared" si="46"/>
        <v>0</v>
      </c>
      <c r="R281" s="14">
        <f t="shared" si="47"/>
        <v>0</v>
      </c>
      <c r="S281">
        <f t="shared" si="43"/>
        <v>0</v>
      </c>
    </row>
    <row r="282" spans="1:19">
      <c r="A282" s="1">
        <v>43124.972222222219</v>
      </c>
      <c r="B282">
        <v>11.698169999999999</v>
      </c>
      <c r="C282" s="14">
        <f t="shared" si="48"/>
        <v>11698.17</v>
      </c>
      <c r="D282">
        <v>-0.80943399999999999</v>
      </c>
      <c r="E282">
        <v>-0.71415099999999998</v>
      </c>
      <c r="F282">
        <v>-1.5409000000000001E-2</v>
      </c>
      <c r="G282" s="14">
        <f t="shared" si="44"/>
        <v>0</v>
      </c>
      <c r="H282">
        <f t="shared" si="40"/>
        <v>0</v>
      </c>
      <c r="I282">
        <v>9.4339999999999993E-2</v>
      </c>
      <c r="J282">
        <v>0.50314499999999995</v>
      </c>
      <c r="K282">
        <v>0.345912</v>
      </c>
      <c r="L282" s="14">
        <f t="shared" si="45"/>
        <v>0.18113222400000001</v>
      </c>
      <c r="M282">
        <f t="shared" si="41"/>
        <v>1.5094352E-2</v>
      </c>
      <c r="N282">
        <v>-0.28301900000000002</v>
      </c>
      <c r="O282">
        <v>6046</v>
      </c>
      <c r="P282">
        <f t="shared" si="42"/>
        <v>604.6</v>
      </c>
      <c r="Q282" s="14">
        <f t="shared" si="46"/>
        <v>0</v>
      </c>
      <c r="R282" s="14">
        <f t="shared" si="47"/>
        <v>0</v>
      </c>
      <c r="S282">
        <f t="shared" si="43"/>
        <v>0</v>
      </c>
    </row>
    <row r="283" spans="1:19">
      <c r="A283" s="1">
        <v>43124.975694444445</v>
      </c>
      <c r="B283">
        <v>11.7714</v>
      </c>
      <c r="C283" s="14">
        <f t="shared" si="48"/>
        <v>11771.4</v>
      </c>
      <c r="D283">
        <v>-0.80943399999999999</v>
      </c>
      <c r="E283">
        <v>-0.71415099999999998</v>
      </c>
      <c r="F283">
        <v>-7.8931000000000001E-2</v>
      </c>
      <c r="G283" s="14">
        <f t="shared" si="44"/>
        <v>0</v>
      </c>
      <c r="H283">
        <f t="shared" si="40"/>
        <v>0</v>
      </c>
      <c r="I283">
        <v>0.12578600000000001</v>
      </c>
      <c r="J283">
        <v>0.50314499999999995</v>
      </c>
      <c r="K283">
        <v>0.345912</v>
      </c>
      <c r="L283" s="14">
        <f t="shared" si="45"/>
        <v>0.18716985599999997</v>
      </c>
      <c r="M283">
        <f t="shared" si="41"/>
        <v>1.5597487999999996E-2</v>
      </c>
      <c r="N283">
        <v>-0.28301900000000002</v>
      </c>
      <c r="O283">
        <v>6043</v>
      </c>
      <c r="P283">
        <f t="shared" si="42"/>
        <v>604.29999999999995</v>
      </c>
      <c r="Q283" s="14">
        <f t="shared" si="46"/>
        <v>0</v>
      </c>
      <c r="R283" s="14">
        <f t="shared" si="47"/>
        <v>0</v>
      </c>
      <c r="S283">
        <f t="shared" si="43"/>
        <v>0</v>
      </c>
    </row>
    <row r="284" spans="1:19">
      <c r="A284" s="1">
        <v>43124.979166666664</v>
      </c>
      <c r="B284">
        <v>11.84473</v>
      </c>
      <c r="C284" s="14">
        <f t="shared" si="48"/>
        <v>11844.73</v>
      </c>
      <c r="D284">
        <v>-0.80943399999999999</v>
      </c>
      <c r="E284">
        <v>-0.74591200000000002</v>
      </c>
      <c r="F284">
        <v>-0.17421400000000001</v>
      </c>
      <c r="G284" s="14">
        <f t="shared" si="44"/>
        <v>0</v>
      </c>
      <c r="H284">
        <f t="shared" si="40"/>
        <v>0</v>
      </c>
      <c r="I284">
        <v>9.4339999999999993E-2</v>
      </c>
      <c r="J284">
        <v>0.47169800000000001</v>
      </c>
      <c r="K284">
        <v>0.345912</v>
      </c>
      <c r="L284" s="14">
        <f t="shared" si="45"/>
        <v>0.17509440000000001</v>
      </c>
      <c r="M284">
        <f t="shared" si="41"/>
        <v>1.45912E-2</v>
      </c>
      <c r="N284">
        <v>-0.28301900000000002</v>
      </c>
      <c r="O284">
        <v>6045</v>
      </c>
      <c r="P284">
        <f t="shared" si="42"/>
        <v>604.5</v>
      </c>
      <c r="Q284" s="14">
        <f t="shared" si="46"/>
        <v>0</v>
      </c>
      <c r="R284" s="14">
        <f t="shared" si="47"/>
        <v>0</v>
      </c>
      <c r="S284">
        <f t="shared" si="43"/>
        <v>0</v>
      </c>
    </row>
    <row r="285" spans="1:19">
      <c r="A285" s="1">
        <v>43124.982638888891</v>
      </c>
      <c r="B285">
        <v>11.84717</v>
      </c>
      <c r="C285" s="14">
        <f>((B285-$B$2)*1000)</f>
        <v>11847.17</v>
      </c>
      <c r="D285">
        <v>-0.84119500000000003</v>
      </c>
      <c r="E285">
        <v>-0.74591200000000002</v>
      </c>
      <c r="F285">
        <v>-0.20597499999999999</v>
      </c>
      <c r="G285" s="14">
        <f t="shared" si="44"/>
        <v>0</v>
      </c>
      <c r="H285">
        <f t="shared" ref="H285:H289" si="49">(G285*(5/60))</f>
        <v>0</v>
      </c>
      <c r="I285">
        <v>9.4339999999999993E-2</v>
      </c>
      <c r="J285">
        <v>0.47169800000000001</v>
      </c>
      <c r="K285">
        <v>0.345912</v>
      </c>
      <c r="L285" s="14">
        <f t="shared" si="45"/>
        <v>0.17509440000000001</v>
      </c>
      <c r="M285">
        <f t="shared" ref="M285:M287" si="50">L285*(5/60)</f>
        <v>1.45912E-2</v>
      </c>
      <c r="N285">
        <v>-0.25157200000000002</v>
      </c>
      <c r="O285">
        <v>6056</v>
      </c>
      <c r="P285">
        <f t="shared" ref="P285:P288" si="51">O285/10</f>
        <v>605.6</v>
      </c>
      <c r="Q285" s="14">
        <f t="shared" si="46"/>
        <v>0</v>
      </c>
      <c r="R285" s="14">
        <f t="shared" si="47"/>
        <v>0</v>
      </c>
      <c r="S285">
        <f t="shared" si="43"/>
        <v>0</v>
      </c>
    </row>
    <row r="286" spans="1:19">
      <c r="A286" s="1">
        <v>43124.986111111109</v>
      </c>
      <c r="B286">
        <v>11.84788</v>
      </c>
      <c r="C286" s="14">
        <f t="shared" si="48"/>
        <v>11847.88</v>
      </c>
      <c r="D286">
        <v>-0.84119500000000003</v>
      </c>
      <c r="E286">
        <v>-0.74591200000000002</v>
      </c>
      <c r="F286">
        <v>-0.110692</v>
      </c>
      <c r="G286" s="14">
        <f t="shared" si="44"/>
        <v>0</v>
      </c>
      <c r="H286">
        <f t="shared" si="49"/>
        <v>0</v>
      </c>
      <c r="I286">
        <v>9.4339999999999993E-2</v>
      </c>
      <c r="J286">
        <v>0.47169800000000001</v>
      </c>
      <c r="K286">
        <v>0.31446499999999999</v>
      </c>
      <c r="L286" s="14">
        <f t="shared" si="45"/>
        <v>0.16905657600000001</v>
      </c>
      <c r="M286">
        <f t="shared" si="50"/>
        <v>1.4088048000000001E-2</v>
      </c>
      <c r="N286">
        <v>-0.25157200000000002</v>
      </c>
      <c r="O286">
        <v>6061</v>
      </c>
      <c r="P286">
        <f t="shared" si="51"/>
        <v>606.1</v>
      </c>
      <c r="Q286" s="14">
        <f t="shared" si="46"/>
        <v>0</v>
      </c>
      <c r="R286" s="14">
        <f t="shared" si="47"/>
        <v>0</v>
      </c>
      <c r="S286">
        <f t="shared" si="43"/>
        <v>0</v>
      </c>
    </row>
    <row r="287" spans="1:19">
      <c r="A287" s="1">
        <v>43124.989583333336</v>
      </c>
      <c r="B287">
        <v>11.84849</v>
      </c>
      <c r="C287" s="14">
        <f t="shared" si="48"/>
        <v>11848.49</v>
      </c>
      <c r="D287">
        <v>-0.84119500000000003</v>
      </c>
      <c r="E287">
        <v>-0.74591200000000002</v>
      </c>
      <c r="F287">
        <v>-0.142453</v>
      </c>
      <c r="G287" s="14">
        <f t="shared" si="44"/>
        <v>0</v>
      </c>
      <c r="H287">
        <f t="shared" si="49"/>
        <v>0</v>
      </c>
      <c r="I287">
        <v>6.2893000000000004E-2</v>
      </c>
      <c r="J287">
        <v>0.47169800000000001</v>
      </c>
      <c r="K287">
        <v>0.31446499999999999</v>
      </c>
      <c r="L287" s="14">
        <f t="shared" si="45"/>
        <v>0.16301875200000002</v>
      </c>
      <c r="M287">
        <f t="shared" si="50"/>
        <v>1.3584896000000001E-2</v>
      </c>
      <c r="N287">
        <v>-0.28301900000000002</v>
      </c>
      <c r="O287">
        <v>5977</v>
      </c>
      <c r="P287">
        <f t="shared" si="51"/>
        <v>597.70000000000005</v>
      </c>
      <c r="Q287" s="14">
        <f t="shared" si="46"/>
        <v>0</v>
      </c>
      <c r="R287" s="14">
        <f t="shared" si="47"/>
        <v>0</v>
      </c>
      <c r="S287">
        <f t="shared" si="43"/>
        <v>0</v>
      </c>
    </row>
    <row r="288" spans="1:19">
      <c r="A288" s="1">
        <v>43124.993055555555</v>
      </c>
      <c r="B288">
        <v>11.8491</v>
      </c>
      <c r="C288" s="14">
        <f t="shared" si="48"/>
        <v>11849.1</v>
      </c>
      <c r="D288">
        <v>-0.84119500000000003</v>
      </c>
      <c r="E288">
        <v>-0.77767299999999995</v>
      </c>
      <c r="F288">
        <v>-0.17421400000000001</v>
      </c>
      <c r="G288" s="14">
        <f t="shared" si="44"/>
        <v>0</v>
      </c>
      <c r="H288">
        <f t="shared" si="49"/>
        <v>0</v>
      </c>
      <c r="I288">
        <v>6.2893000000000004E-2</v>
      </c>
      <c r="J288">
        <v>0.44025199999999998</v>
      </c>
      <c r="K288">
        <v>0.31446499999999999</v>
      </c>
      <c r="L288" s="14">
        <f t="shared" si="45"/>
        <v>0.15698112</v>
      </c>
      <c r="M288">
        <f>L288*(5/60)</f>
        <v>1.308176E-2</v>
      </c>
      <c r="N288">
        <v>-0.25157200000000002</v>
      </c>
      <c r="O288">
        <v>6033</v>
      </c>
      <c r="P288">
        <f t="shared" si="51"/>
        <v>603.29999999999995</v>
      </c>
      <c r="Q288" s="14">
        <f t="shared" si="46"/>
        <v>0</v>
      </c>
      <c r="R288" s="14">
        <f t="shared" si="47"/>
        <v>0</v>
      </c>
      <c r="S288">
        <f t="shared" ref="S288:S289" si="52">Q288*(5/60)</f>
        <v>0</v>
      </c>
    </row>
    <row r="289" spans="1:19">
      <c r="A289" s="1">
        <v>43124.996539351851</v>
      </c>
      <c r="B289">
        <v>11.8497</v>
      </c>
      <c r="C289" s="14">
        <f t="shared" si="48"/>
        <v>11849.7</v>
      </c>
      <c r="D289">
        <v>-0.84119500000000003</v>
      </c>
      <c r="E289">
        <v>-0.74591200000000002</v>
      </c>
      <c r="F289">
        <v>-0.20597499999999999</v>
      </c>
      <c r="G289" s="14">
        <f t="shared" si="44"/>
        <v>0</v>
      </c>
      <c r="H289">
        <f t="shared" si="49"/>
        <v>0</v>
      </c>
      <c r="I289">
        <v>6.2893000000000004E-2</v>
      </c>
      <c r="J289">
        <v>0.44025199999999998</v>
      </c>
      <c r="K289">
        <v>0.28301900000000002</v>
      </c>
      <c r="L289" s="14">
        <f t="shared" si="45"/>
        <v>0.15094348800000001</v>
      </c>
      <c r="M289">
        <f>L289*(5/60)</f>
        <v>1.2578624E-2</v>
      </c>
      <c r="N289">
        <v>-0.25157200000000002</v>
      </c>
      <c r="O289">
        <v>6044</v>
      </c>
      <c r="P289">
        <f>O289/10</f>
        <v>604.4</v>
      </c>
      <c r="Q289" s="14">
        <f t="shared" si="46"/>
        <v>0</v>
      </c>
      <c r="R289" s="14">
        <f t="shared" si="47"/>
        <v>0</v>
      </c>
      <c r="S289">
        <f t="shared" si="52"/>
        <v>0</v>
      </c>
    </row>
    <row r="290" spans="1:19">
      <c r="A290" s="1"/>
      <c r="B290" s="14"/>
    </row>
    <row r="291" spans="1:19">
      <c r="B291" s="14" t="s">
        <v>20</v>
      </c>
      <c r="C291" s="14" t="s">
        <v>21</v>
      </c>
      <c r="D291" s="14" t="s">
        <v>22</v>
      </c>
      <c r="E291" s="14" t="s">
        <v>31</v>
      </c>
    </row>
    <row r="292" spans="1:19">
      <c r="A292" s="2"/>
      <c r="B292">
        <f>SUM(H2:H289)</f>
        <v>166.75509256000004</v>
      </c>
      <c r="C292">
        <f>SUM(M2:M289)</f>
        <v>377.96729576000001</v>
      </c>
      <c r="D292">
        <f>SUM(S2:S289)</f>
        <v>182.88518324384174</v>
      </c>
      <c r="E292">
        <f>SUM(C2:C289)</f>
        <v>1033994.0959999996</v>
      </c>
    </row>
    <row r="293" spans="1:19">
      <c r="A293" s="2"/>
    </row>
    <row r="294" spans="1:19">
      <c r="A29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2018_01_23_NEW</vt:lpstr>
      <vt:lpstr>Chart1</vt:lpstr>
      <vt:lpstr>TARIFF BAR GRAPH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SHAHID Wasi (Energex)</dc:creator>
  <cp:lastModifiedBy>BCG1</cp:lastModifiedBy>
  <dcterms:created xsi:type="dcterms:W3CDTF">2018-02-05T02:13:10Z</dcterms:created>
  <dcterms:modified xsi:type="dcterms:W3CDTF">2018-03-07T02:24:11Z</dcterms:modified>
</cp:coreProperties>
</file>